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345" windowWidth="14805" windowHeight="7770"/>
  </bookViews>
  <sheets>
    <sheet name="106" sheetId="4" r:id="rId1"/>
  </sheets>
  <definedNames>
    <definedName name="_xlnm.Print_Area" localSheetId="0">'106'!$A$1:$T$178</definedName>
  </definedNames>
  <calcPr calcId="125725"/>
</workbook>
</file>

<file path=xl/calcChain.xml><?xml version="1.0" encoding="utf-8"?>
<calcChain xmlns="http://schemas.openxmlformats.org/spreadsheetml/2006/main">
  <c r="I163" i="4"/>
  <c r="J163"/>
  <c r="K163"/>
  <c r="L163"/>
  <c r="M163"/>
  <c r="N163"/>
  <c r="O163"/>
  <c r="P163"/>
  <c r="Q163"/>
  <c r="R163"/>
  <c r="S163"/>
  <c r="H163"/>
  <c r="S150"/>
  <c r="R150"/>
  <c r="Q150"/>
  <c r="P150"/>
  <c r="O150"/>
  <c r="N150"/>
  <c r="M150"/>
  <c r="L150"/>
  <c r="K150"/>
  <c r="J150"/>
  <c r="I150"/>
  <c r="H150"/>
  <c r="I122"/>
  <c r="J122"/>
  <c r="K122"/>
  <c r="L122"/>
  <c r="M122"/>
  <c r="N122"/>
  <c r="O122"/>
  <c r="P122"/>
  <c r="Q122"/>
  <c r="R122"/>
  <c r="S122"/>
  <c r="H122"/>
  <c r="I22"/>
  <c r="J22"/>
  <c r="K22"/>
  <c r="L22"/>
  <c r="M22"/>
  <c r="N22"/>
  <c r="O22"/>
  <c r="P22"/>
  <c r="Q22"/>
  <c r="R22"/>
  <c r="S22"/>
  <c r="H22"/>
  <c r="S93"/>
  <c r="R93"/>
  <c r="Q93"/>
  <c r="P93"/>
  <c r="O93"/>
  <c r="N93"/>
  <c r="M93"/>
  <c r="L93"/>
  <c r="K93"/>
  <c r="J93"/>
  <c r="I93"/>
  <c r="H93"/>
  <c r="H64"/>
  <c r="I64"/>
  <c r="J64"/>
  <c r="K64"/>
  <c r="L64"/>
  <c r="M64"/>
  <c r="N64"/>
  <c r="O64"/>
  <c r="P64"/>
  <c r="Q64"/>
  <c r="R64"/>
  <c r="S64"/>
  <c r="I54"/>
  <c r="J54"/>
  <c r="K54"/>
  <c r="L54"/>
  <c r="M54"/>
  <c r="N54"/>
  <c r="O54"/>
  <c r="P54"/>
  <c r="Q54"/>
  <c r="R54"/>
  <c r="S54"/>
  <c r="H54"/>
  <c r="I178" l="1"/>
  <c r="J178"/>
  <c r="K178"/>
  <c r="L178"/>
  <c r="M178"/>
  <c r="N178"/>
  <c r="O178"/>
  <c r="P178"/>
  <c r="Q178"/>
  <c r="R178"/>
  <c r="S178"/>
  <c r="H178"/>
  <c r="I169"/>
  <c r="J169"/>
  <c r="K169"/>
  <c r="L169"/>
  <c r="M169"/>
  <c r="N169"/>
  <c r="O169"/>
  <c r="P169"/>
  <c r="Q169"/>
  <c r="R169"/>
  <c r="S169"/>
  <c r="H169"/>
  <c r="H33"/>
  <c r="I33"/>
  <c r="J33"/>
  <c r="K33"/>
  <c r="L33"/>
  <c r="M33"/>
  <c r="N33"/>
  <c r="O33"/>
  <c r="P33"/>
  <c r="Q33"/>
  <c r="R33"/>
  <c r="S33"/>
  <c r="I157"/>
  <c r="J157"/>
  <c r="K157"/>
  <c r="L157"/>
  <c r="M157"/>
  <c r="N157"/>
  <c r="O157"/>
  <c r="P157"/>
  <c r="Q157"/>
  <c r="R157"/>
  <c r="S157"/>
  <c r="H157"/>
  <c r="I137"/>
  <c r="J137"/>
  <c r="K137"/>
  <c r="L137"/>
  <c r="M137"/>
  <c r="N137"/>
  <c r="O137"/>
  <c r="P137"/>
  <c r="Q137"/>
  <c r="R137"/>
  <c r="S137"/>
  <c r="I134"/>
  <c r="J134"/>
  <c r="K134"/>
  <c r="L134"/>
  <c r="M134"/>
  <c r="N134"/>
  <c r="O134"/>
  <c r="P134"/>
  <c r="Q134"/>
  <c r="R134"/>
  <c r="S134"/>
  <c r="I130"/>
  <c r="J130"/>
  <c r="K130"/>
  <c r="L130"/>
  <c r="M130"/>
  <c r="N130"/>
  <c r="O130"/>
  <c r="P130"/>
  <c r="Q130"/>
  <c r="R130"/>
  <c r="S130"/>
  <c r="H130"/>
  <c r="H134"/>
  <c r="I106"/>
  <c r="J106"/>
  <c r="K106"/>
  <c r="L106"/>
  <c r="M106"/>
  <c r="N106"/>
  <c r="O106"/>
  <c r="P106"/>
  <c r="Q106"/>
  <c r="R106"/>
  <c r="S106"/>
  <c r="H106"/>
  <c r="I114"/>
  <c r="J114"/>
  <c r="K114"/>
  <c r="L114"/>
  <c r="M114"/>
  <c r="N114"/>
  <c r="O114"/>
  <c r="P114"/>
  <c r="Q114"/>
  <c r="R114"/>
  <c r="S114"/>
  <c r="I109"/>
  <c r="J109"/>
  <c r="K109"/>
  <c r="L109"/>
  <c r="M109"/>
  <c r="N109"/>
  <c r="O109"/>
  <c r="P109"/>
  <c r="Q109"/>
  <c r="R109"/>
  <c r="S109"/>
  <c r="H109"/>
  <c r="I102"/>
  <c r="J102"/>
  <c r="K102"/>
  <c r="L102"/>
  <c r="M102"/>
  <c r="N102"/>
  <c r="O102"/>
  <c r="P102"/>
  <c r="Q102"/>
  <c r="R102"/>
  <c r="S102"/>
  <c r="H102"/>
  <c r="I83"/>
  <c r="J83"/>
  <c r="K83"/>
  <c r="L83"/>
  <c r="M83"/>
  <c r="N83"/>
  <c r="O83"/>
  <c r="P83"/>
  <c r="Q83"/>
  <c r="R83"/>
  <c r="S83"/>
  <c r="H77"/>
  <c r="I77"/>
  <c r="J77"/>
  <c r="K77"/>
  <c r="L77"/>
  <c r="M77"/>
  <c r="N77"/>
  <c r="O77"/>
  <c r="P77"/>
  <c r="Q77"/>
  <c r="R77"/>
  <c r="S77"/>
  <c r="I73"/>
  <c r="J73"/>
  <c r="K73"/>
  <c r="L73"/>
  <c r="M73"/>
  <c r="N73"/>
  <c r="O73"/>
  <c r="P73"/>
  <c r="Q73"/>
  <c r="R73"/>
  <c r="S73"/>
  <c r="H73"/>
  <c r="I47"/>
  <c r="J47"/>
  <c r="K47"/>
  <c r="L47"/>
  <c r="M47"/>
  <c r="N47"/>
  <c r="O47"/>
  <c r="P47"/>
  <c r="Q47"/>
  <c r="R47"/>
  <c r="S47"/>
  <c r="H47"/>
  <c r="I52"/>
  <c r="J52"/>
  <c r="K52"/>
  <c r="L52"/>
  <c r="M52"/>
  <c r="N52"/>
  <c r="O52"/>
  <c r="P52"/>
  <c r="Q52"/>
  <c r="R52"/>
  <c r="S52"/>
  <c r="I49"/>
  <c r="J49"/>
  <c r="K49"/>
  <c r="L49"/>
  <c r="M49"/>
  <c r="N49"/>
  <c r="O49"/>
  <c r="P49"/>
  <c r="Q49"/>
  <c r="R49"/>
  <c r="S49"/>
  <c r="I42"/>
  <c r="J42"/>
  <c r="K42"/>
  <c r="L42"/>
  <c r="M42"/>
  <c r="N42"/>
  <c r="O42"/>
  <c r="P42"/>
  <c r="Q42"/>
  <c r="R42"/>
  <c r="S42"/>
  <c r="H42"/>
  <c r="I15"/>
  <c r="J15"/>
  <c r="K15"/>
  <c r="L15"/>
  <c r="M15"/>
  <c r="N15"/>
  <c r="O15"/>
  <c r="P15"/>
  <c r="Q15"/>
  <c r="R15"/>
  <c r="S15"/>
  <c r="H15"/>
  <c r="N143" l="1"/>
  <c r="I143"/>
  <c r="M86"/>
  <c r="O57"/>
  <c r="L57"/>
  <c r="S57"/>
  <c r="K57"/>
  <c r="P57"/>
  <c r="R57"/>
  <c r="N57"/>
  <c r="J57"/>
  <c r="Q57"/>
  <c r="M57"/>
  <c r="I57"/>
  <c r="I10" l="1"/>
  <c r="J10"/>
  <c r="K10"/>
  <c r="L10"/>
  <c r="M10"/>
  <c r="M25" s="1"/>
  <c r="N10"/>
  <c r="O10"/>
  <c r="P10"/>
  <c r="Q10"/>
  <c r="R10"/>
  <c r="S10"/>
  <c r="H10"/>
  <c r="L166" l="1"/>
  <c r="M166"/>
  <c r="N166"/>
  <c r="O166"/>
  <c r="P166"/>
  <c r="Q166"/>
  <c r="R166"/>
  <c r="S166"/>
  <c r="L161"/>
  <c r="L172" s="1"/>
  <c r="M161"/>
  <c r="M172" s="1"/>
  <c r="N161"/>
  <c r="N172" s="1"/>
  <c r="O161"/>
  <c r="O172" s="1"/>
  <c r="P161"/>
  <c r="P172" s="1"/>
  <c r="Q161"/>
  <c r="Q172" s="1"/>
  <c r="R161"/>
  <c r="R172" s="1"/>
  <c r="S161"/>
  <c r="S172" s="1"/>
  <c r="L140"/>
  <c r="L143" s="1"/>
  <c r="M140"/>
  <c r="M143" s="1"/>
  <c r="O140"/>
  <c r="O143" s="1"/>
  <c r="P140"/>
  <c r="P143" s="1"/>
  <c r="Q140"/>
  <c r="Q143" s="1"/>
  <c r="R140"/>
  <c r="R143" s="1"/>
  <c r="S140"/>
  <c r="S143" s="1"/>
  <c r="L112"/>
  <c r="L117" s="1"/>
  <c r="M112"/>
  <c r="M117" s="1"/>
  <c r="N112"/>
  <c r="N117" s="1"/>
  <c r="O112"/>
  <c r="O117" s="1"/>
  <c r="P112"/>
  <c r="P117" s="1"/>
  <c r="Q112"/>
  <c r="Q117" s="1"/>
  <c r="R112"/>
  <c r="R117" s="1"/>
  <c r="S112"/>
  <c r="S117" s="1"/>
  <c r="L80"/>
  <c r="L86" s="1"/>
  <c r="N80"/>
  <c r="N86" s="1"/>
  <c r="O80"/>
  <c r="O86" s="1"/>
  <c r="P80"/>
  <c r="P86" s="1"/>
  <c r="Q80"/>
  <c r="Q86" s="1"/>
  <c r="R80"/>
  <c r="R86" s="1"/>
  <c r="S80"/>
  <c r="S86" s="1"/>
  <c r="L19"/>
  <c r="L25" s="1"/>
  <c r="N19"/>
  <c r="N25" s="1"/>
  <c r="O19"/>
  <c r="O25" s="1"/>
  <c r="P19"/>
  <c r="P25" s="1"/>
  <c r="Q19"/>
  <c r="Q25" s="1"/>
  <c r="R19"/>
  <c r="R25" s="1"/>
  <c r="S19"/>
  <c r="S25" s="1"/>
  <c r="H52" l="1"/>
  <c r="H49"/>
  <c r="H57" l="1"/>
  <c r="K166"/>
  <c r="J166"/>
  <c r="I166"/>
  <c r="H166"/>
  <c r="K161"/>
  <c r="K172" s="1"/>
  <c r="J161"/>
  <c r="J172" s="1"/>
  <c r="I161"/>
  <c r="I172" s="1"/>
  <c r="H161"/>
  <c r="H172" s="1"/>
  <c r="K140"/>
  <c r="K143" s="1"/>
  <c r="J140"/>
  <c r="J143" s="1"/>
  <c r="H140"/>
  <c r="H137"/>
  <c r="H114"/>
  <c r="K112"/>
  <c r="K117" s="1"/>
  <c r="J112"/>
  <c r="J117" s="1"/>
  <c r="I112"/>
  <c r="I117" s="1"/>
  <c r="H112"/>
  <c r="H117" s="1"/>
  <c r="H83"/>
  <c r="K80"/>
  <c r="K86" s="1"/>
  <c r="J80"/>
  <c r="J86" s="1"/>
  <c r="I80"/>
  <c r="I86" s="1"/>
  <c r="H80"/>
  <c r="H86" s="1"/>
  <c r="K19"/>
  <c r="K25" s="1"/>
  <c r="J19"/>
  <c r="J25" s="1"/>
  <c r="I19"/>
  <c r="I25" s="1"/>
  <c r="H19"/>
  <c r="H25" s="1"/>
  <c r="H143" l="1"/>
</calcChain>
</file>

<file path=xl/sharedStrings.xml><?xml version="1.0" encoding="utf-8"?>
<sst xmlns="http://schemas.openxmlformats.org/spreadsheetml/2006/main" count="303" uniqueCount="148">
  <si>
    <t>Наименование  блюд</t>
  </si>
  <si>
    <t>выход</t>
  </si>
  <si>
    <t>стоимость</t>
  </si>
  <si>
    <t>Кисель</t>
  </si>
  <si>
    <t>Хлеб сельский / хлеб белый</t>
  </si>
  <si>
    <t>Итого-</t>
  </si>
  <si>
    <t>2-ий день</t>
  </si>
  <si>
    <t>3-ий день</t>
  </si>
  <si>
    <t>4-ий день</t>
  </si>
  <si>
    <t xml:space="preserve">6 день  </t>
  </si>
  <si>
    <t>Колбаса п/к порционно</t>
  </si>
  <si>
    <t>белки</t>
  </si>
  <si>
    <t>жиры</t>
  </si>
  <si>
    <t>углеводы</t>
  </si>
  <si>
    <t>ККАЛ</t>
  </si>
  <si>
    <t>Пюре картофельное</t>
  </si>
  <si>
    <t>Плов из говядины (рис пропаренный)</t>
  </si>
  <si>
    <t>Медальоны из куриных грудок запеченные с сыром, томатом</t>
  </si>
  <si>
    <t>71/2004</t>
  </si>
  <si>
    <t>Т.4/2004</t>
  </si>
  <si>
    <t>Фрикассе из куриных грудок</t>
  </si>
  <si>
    <t>628/2004</t>
  </si>
  <si>
    <t>Акт 2017</t>
  </si>
  <si>
    <t>520/2004</t>
  </si>
  <si>
    <t>648/2004</t>
  </si>
  <si>
    <t>Акт 2013</t>
  </si>
  <si>
    <t>443/2004</t>
  </si>
  <si>
    <t>50/2004</t>
  </si>
  <si>
    <t>332,516/04</t>
  </si>
  <si>
    <t>451/2004</t>
  </si>
  <si>
    <t>Акт 2014</t>
  </si>
  <si>
    <t>Рис отварной</t>
  </si>
  <si>
    <t>511/2004</t>
  </si>
  <si>
    <t>Грудки куриные тушеные в соусе</t>
  </si>
  <si>
    <t>Компот из свежих яблок</t>
  </si>
  <si>
    <t>493/2004</t>
  </si>
  <si>
    <t>631/2004</t>
  </si>
  <si>
    <t>638/2004</t>
  </si>
  <si>
    <t>Компот из кураги</t>
  </si>
  <si>
    <t xml:space="preserve">Котлеты рубленые из говядины </t>
  </si>
  <si>
    <t>3/2004</t>
  </si>
  <si>
    <r>
      <t xml:space="preserve">Бутерброд с сыром, маслом </t>
    </r>
    <r>
      <rPr>
        <sz val="9"/>
        <rFont val="Arial Cyr"/>
        <charset val="204"/>
      </rPr>
      <t>(хлеб белый 1 сорт)</t>
    </r>
  </si>
  <si>
    <t>Гуляш из говядины</t>
  </si>
  <si>
    <t>75/5</t>
  </si>
  <si>
    <t>437/200</t>
  </si>
  <si>
    <t>40/50</t>
  </si>
  <si>
    <t>Тефтели из говядины (1 вариант) с томатным соусом</t>
  </si>
  <si>
    <t>391/2004</t>
  </si>
  <si>
    <t>Т4.2004</t>
  </si>
  <si>
    <t>1-ий день</t>
  </si>
  <si>
    <t>5 день</t>
  </si>
  <si>
    <t>Пудинг из творога со сгущ.молоком</t>
  </si>
  <si>
    <t>362/2004</t>
  </si>
  <si>
    <r>
      <t>Винегрет овощной с огурцами</t>
    </r>
    <r>
      <rPr>
        <sz val="10"/>
        <rFont val="Arial Cyr"/>
        <charset val="204"/>
      </rPr>
      <t xml:space="preserve"> (картофель, свекла, морковь,огурцы соленые, масло раст) </t>
    </r>
  </si>
  <si>
    <t>19/2004</t>
  </si>
  <si>
    <t>686/2004</t>
  </si>
  <si>
    <t>Чай черный/зеленый "Принцесса Нури" с сахаром,курагой</t>
  </si>
  <si>
    <t>200/15/10</t>
  </si>
  <si>
    <t>180/5</t>
  </si>
  <si>
    <t>80/10</t>
  </si>
  <si>
    <r>
      <t xml:space="preserve">Салат из свеклы с сыром, яйцом </t>
    </r>
    <r>
      <rPr>
        <sz val="8"/>
        <rFont val="Arial Cyr"/>
        <charset val="204"/>
      </rPr>
      <t>(свекла, сыр,яйцо, раст.масло)</t>
    </r>
  </si>
  <si>
    <t>150/25</t>
  </si>
  <si>
    <t>50/180</t>
  </si>
  <si>
    <t>70/20</t>
  </si>
  <si>
    <t>16/2004</t>
  </si>
  <si>
    <t>42/2004</t>
  </si>
  <si>
    <r>
      <t>Салат "Витаминный"</t>
    </r>
    <r>
      <rPr>
        <sz val="8"/>
        <rFont val="Arial Cyr"/>
        <charset val="204"/>
      </rPr>
      <t xml:space="preserve">(капуста свежая, морковь, яблоки, сахар, масло раст.) </t>
    </r>
  </si>
  <si>
    <t>Компот из  урюка</t>
  </si>
  <si>
    <t>100/5</t>
  </si>
  <si>
    <t>80/50</t>
  </si>
  <si>
    <t>99/2004</t>
  </si>
  <si>
    <t>80/45</t>
  </si>
  <si>
    <t>Перец фаршированный с куриным фаршем и рисом</t>
  </si>
  <si>
    <t>97/35</t>
  </si>
  <si>
    <t xml:space="preserve">Каша гречневая рассыпчатая </t>
  </si>
  <si>
    <t>484/2004</t>
  </si>
  <si>
    <t>Акт 2015г</t>
  </si>
  <si>
    <r>
      <t xml:space="preserve">Салат из свеклы с яблоками, кукурузой </t>
    </r>
    <r>
      <rPr>
        <sz val="9"/>
        <rFont val="Arial Cyr"/>
        <charset val="204"/>
      </rPr>
      <t xml:space="preserve"> (свекла, яблоки, кукуруза, масло растительное)</t>
    </r>
  </si>
  <si>
    <t>100/60</t>
  </si>
  <si>
    <t>35/10/10</t>
  </si>
  <si>
    <t xml:space="preserve">Грудки куриные запеченные с сыром, томатом </t>
  </si>
  <si>
    <t>Чай черный/зеленый "Принцесса Нури" с сахаром, урюком</t>
  </si>
  <si>
    <t>200/15/5</t>
  </si>
  <si>
    <t>90/5</t>
  </si>
  <si>
    <t>150/4</t>
  </si>
  <si>
    <t>461/2004</t>
  </si>
  <si>
    <t>330,514/ 2004</t>
  </si>
  <si>
    <t>Акт 2018</t>
  </si>
  <si>
    <t>Сэндвич с сыром и ветчиной</t>
  </si>
  <si>
    <t>200/15</t>
  </si>
  <si>
    <t>В1</t>
  </si>
  <si>
    <t>С</t>
  </si>
  <si>
    <t>А</t>
  </si>
  <si>
    <t>Е</t>
  </si>
  <si>
    <t>Са</t>
  </si>
  <si>
    <t>Р</t>
  </si>
  <si>
    <t>Мg</t>
  </si>
  <si>
    <t>Fe</t>
  </si>
  <si>
    <t>2 НЕДЕЛЯ</t>
  </si>
  <si>
    <t xml:space="preserve">№ Сборник рецептур </t>
  </si>
  <si>
    <t>Фрукты (апельсины, яблоки)</t>
  </si>
  <si>
    <t>ХОЛОДНЫЕ  ЗАКУСКИ (на выбор)</t>
  </si>
  <si>
    <t>ВТОРЫЕ  БЛЮДА (на выбор)</t>
  </si>
  <si>
    <t>ГАРНИР</t>
  </si>
  <si>
    <t>НАПИТОК</t>
  </si>
  <si>
    <t>Грудки куриные по-строгановски</t>
  </si>
  <si>
    <t>ВТОРЫЕ  БЛЮДА(на выбор)</t>
  </si>
  <si>
    <t>ХОЛОДНЫЕ  ЗАКУСКИ(на выбор)</t>
  </si>
  <si>
    <t>ИТОГО:</t>
  </si>
  <si>
    <t>Хлеб сельский</t>
  </si>
  <si>
    <t>Сок фрутовый (разливной)</t>
  </si>
  <si>
    <t>707/2001</t>
  </si>
  <si>
    <t>170/3</t>
  </si>
  <si>
    <t>332,516/2004</t>
  </si>
  <si>
    <t>Сосиски отварные</t>
  </si>
  <si>
    <t>413/2004</t>
  </si>
  <si>
    <t>Меню дополнительного питания</t>
  </si>
  <si>
    <t>Кофейный напиток с молоком</t>
  </si>
  <si>
    <t>692/2004</t>
  </si>
  <si>
    <t>200/5</t>
  </si>
  <si>
    <t>Т.4/302/2004</t>
  </si>
  <si>
    <t>Фрукты (яблоки, апельсины)</t>
  </si>
  <si>
    <t>Пироженое  песочное кольцо</t>
  </si>
  <si>
    <t>Чай "Принцесса Нури" с сахаром</t>
  </si>
  <si>
    <t>286/1996</t>
  </si>
  <si>
    <t>160/5</t>
  </si>
  <si>
    <t>693/2004</t>
  </si>
  <si>
    <t>Какао с молоком</t>
  </si>
  <si>
    <t>732,734/2004</t>
  </si>
  <si>
    <t>Оладьи с изюмом со сгущен.молоком</t>
  </si>
  <si>
    <t>190/25</t>
  </si>
  <si>
    <t>Сдоба слоеная с конфитюром</t>
  </si>
  <si>
    <t xml:space="preserve">Котлеты куриные </t>
  </si>
  <si>
    <t>Каша манная молочная с маслом сливочным</t>
  </si>
  <si>
    <t>Салат из свежих помидоров с маслом растительным</t>
  </si>
  <si>
    <t>Каша полбяная рассыпчатая с маслом сливочным</t>
  </si>
  <si>
    <t>Каша гречневая молочная с маслом сливочным</t>
  </si>
  <si>
    <t>Салат из свежих огурцов с маслом растительным</t>
  </si>
  <si>
    <t>Котлеты натуральные из филе минтая с маслом сливочным</t>
  </si>
  <si>
    <t>Макаронные отварные (группы А) с маслом сливочным</t>
  </si>
  <si>
    <t>Омлет натуральный с маслом сливочным</t>
  </si>
  <si>
    <t>80/5</t>
  </si>
  <si>
    <t>Каша геркулесовая молочная с маслом сливочным</t>
  </si>
  <si>
    <t>Кабачки фаршированные с мясом, рисом, маслом сливочным</t>
  </si>
  <si>
    <t>Гороховое пюре с маслом сливочным</t>
  </si>
  <si>
    <t>Макароны отварные тв.сортов (группы А) с маслом сливочным</t>
  </si>
  <si>
    <t>ПРИМЕРНОЕ  МЕНЮ  /Завтрак+доп питание /</t>
  </si>
  <si>
    <t xml:space="preserve"> для  учащихся с 11 лет и старше г.Нижнекамск на 2 полугодие 2021г.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</si>
</sst>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;[Red]0.00"/>
  </numFmts>
  <fonts count="17">
    <font>
      <sz val="11"/>
      <color theme="1"/>
      <name val="Calibri"/>
      <family val="2"/>
      <scheme val="minor"/>
    </font>
    <font>
      <b/>
      <sz val="11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2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2" fontId="0" fillId="0" borderId="0" xfId="0" applyNumberFormat="1"/>
    <xf numFmtId="2" fontId="0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3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8" fillId="0" borderId="0" xfId="0" applyNumberFormat="1" applyFont="1" applyAlignment="1"/>
    <xf numFmtId="0" fontId="14" fillId="0" borderId="0" xfId="0" applyFont="1" applyAlignment="1">
      <alignment horizontal="center"/>
    </xf>
    <xf numFmtId="2" fontId="1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8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0" fillId="2" borderId="0" xfId="0" applyFill="1"/>
    <xf numFmtId="0" fontId="1" fillId="2" borderId="0" xfId="0" applyFont="1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Border="1"/>
    <xf numFmtId="0" fontId="6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8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2" fontId="10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1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/>
    <xf numFmtId="0" fontId="14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0" fontId="14" fillId="0" borderId="0" xfId="0" applyFont="1" applyBorder="1"/>
    <xf numFmtId="0" fontId="14" fillId="0" borderId="0" xfId="0" applyFont="1" applyFill="1" applyBorder="1"/>
    <xf numFmtId="0" fontId="14" fillId="0" borderId="0" xfId="0" applyFont="1"/>
    <xf numFmtId="2" fontId="14" fillId="0" borderId="0" xfId="0" applyNumberFormat="1" applyFont="1" applyBorder="1"/>
    <xf numFmtId="0" fontId="0" fillId="0" borderId="0" xfId="0" applyFont="1"/>
    <xf numFmtId="2" fontId="15" fillId="0" borderId="0" xfId="0" applyNumberFormat="1" applyFont="1" applyAlignment="1">
      <alignment horizontal="center"/>
    </xf>
    <xf numFmtId="0" fontId="15" fillId="0" borderId="0" xfId="0" applyFont="1"/>
    <xf numFmtId="0" fontId="15" fillId="0" borderId="0" xfId="0" applyFont="1" applyBorder="1"/>
    <xf numFmtId="0" fontId="16" fillId="0" borderId="0" xfId="0" applyFont="1" applyBorder="1"/>
    <xf numFmtId="0" fontId="0" fillId="0" borderId="0" xfId="0" applyFont="1" applyAlignment="1">
      <alignment horizontal="center"/>
    </xf>
    <xf numFmtId="2" fontId="15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86"/>
  <sheetViews>
    <sheetView tabSelected="1" view="pageBreakPreview" topLeftCell="A25" zoomScale="60" zoomScaleNormal="100" workbookViewId="0">
      <selection activeCell="Y177" sqref="Y177"/>
    </sheetView>
  </sheetViews>
  <sheetFormatPr defaultRowHeight="15"/>
  <cols>
    <col min="1" max="1" width="0.28515625" customWidth="1"/>
    <col min="5" max="5" width="33.85546875" customWidth="1"/>
    <col min="6" max="6" width="9.5703125" customWidth="1"/>
    <col min="7" max="7" width="7.85546875" customWidth="1"/>
    <col min="8" max="8" width="7.7109375" customWidth="1"/>
    <col min="9" max="9" width="6.85546875" customWidth="1"/>
    <col min="10" max="10" width="9.140625" customWidth="1"/>
    <col min="11" max="11" width="9.42578125" customWidth="1"/>
    <col min="12" max="12" width="0.140625" hidden="1" customWidth="1"/>
    <col min="13" max="19" width="9.140625" hidden="1" customWidth="1"/>
  </cols>
  <sheetData>
    <row r="1" spans="1:19">
      <c r="A1" s="4"/>
      <c r="B1" s="21" t="s">
        <v>98</v>
      </c>
      <c r="C1" s="21"/>
      <c r="D1" s="21"/>
      <c r="E1" s="30"/>
      <c r="F1" s="8"/>
      <c r="G1" s="6"/>
      <c r="H1" s="5"/>
      <c r="I1" s="5"/>
      <c r="J1" s="5"/>
      <c r="K1" s="5"/>
    </row>
    <row r="2" spans="1:19">
      <c r="A2" s="80" t="s">
        <v>146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9">
      <c r="A3" s="80" t="s">
        <v>147</v>
      </c>
      <c r="B3" s="81"/>
      <c r="C3" s="81"/>
      <c r="D3" s="81"/>
      <c r="E3" s="81"/>
      <c r="F3" s="81"/>
      <c r="G3" s="81"/>
      <c r="H3" s="81"/>
      <c r="I3" s="81"/>
      <c r="J3" s="81"/>
      <c r="K3" s="81"/>
    </row>
    <row r="4" spans="1:19">
      <c r="A4" s="4"/>
      <c r="B4" s="1" t="s">
        <v>49</v>
      </c>
      <c r="C4" s="2"/>
      <c r="D4" s="2"/>
      <c r="E4" s="2"/>
      <c r="F4" s="11"/>
      <c r="G4" s="9"/>
      <c r="H4" s="1"/>
    </row>
    <row r="5" spans="1:19" ht="33" customHeight="1">
      <c r="A5" s="59" t="s">
        <v>99</v>
      </c>
      <c r="B5" s="1" t="s">
        <v>0</v>
      </c>
      <c r="C5" s="1"/>
      <c r="D5" s="1"/>
      <c r="E5" s="1"/>
      <c r="F5" s="18" t="s">
        <v>1</v>
      </c>
      <c r="G5" s="31" t="s">
        <v>2</v>
      </c>
      <c r="H5" s="19" t="s">
        <v>11</v>
      </c>
      <c r="I5" s="19" t="s">
        <v>12</v>
      </c>
      <c r="J5" s="19" t="s">
        <v>13</v>
      </c>
      <c r="K5" s="19" t="s">
        <v>14</v>
      </c>
      <c r="L5" s="19" t="s">
        <v>90</v>
      </c>
      <c r="M5" s="19" t="s">
        <v>91</v>
      </c>
      <c r="N5" s="19" t="s">
        <v>92</v>
      </c>
      <c r="O5" s="19" t="s">
        <v>93</v>
      </c>
      <c r="P5" s="19" t="s">
        <v>94</v>
      </c>
      <c r="Q5" s="19" t="s">
        <v>95</v>
      </c>
      <c r="R5" s="19" t="s">
        <v>96</v>
      </c>
      <c r="S5" s="19" t="s">
        <v>97</v>
      </c>
    </row>
    <row r="6" spans="1:19">
      <c r="A6" s="4"/>
      <c r="B6" s="2"/>
      <c r="C6" s="1" t="s">
        <v>101</v>
      </c>
      <c r="D6" s="2"/>
      <c r="E6" s="2"/>
      <c r="F6" s="1"/>
      <c r="G6" s="1"/>
      <c r="H6" s="1"/>
      <c r="I6" s="1"/>
      <c r="J6" s="1"/>
      <c r="K6" s="8"/>
    </row>
    <row r="7" spans="1:19" ht="26.25" customHeight="1">
      <c r="A7" s="4" t="s">
        <v>21</v>
      </c>
      <c r="B7" s="2" t="s">
        <v>100</v>
      </c>
      <c r="F7" s="5">
        <v>120</v>
      </c>
      <c r="G7" s="6"/>
      <c r="H7" s="5">
        <v>0.48</v>
      </c>
      <c r="I7" s="5">
        <v>0.48</v>
      </c>
      <c r="J7" s="5">
        <v>11.76</v>
      </c>
      <c r="K7" s="5">
        <v>56</v>
      </c>
      <c r="L7" s="28">
        <v>0.04</v>
      </c>
      <c r="M7" s="28">
        <v>12</v>
      </c>
      <c r="N7" s="28"/>
      <c r="O7" s="28">
        <v>0.24</v>
      </c>
      <c r="P7" s="28">
        <v>19.2</v>
      </c>
      <c r="Q7" s="28">
        <v>13.2</v>
      </c>
      <c r="R7" s="28">
        <v>10.8</v>
      </c>
      <c r="S7" s="28">
        <v>2.64</v>
      </c>
    </row>
    <row r="8" spans="1:19">
      <c r="A8" s="4" t="s">
        <v>54</v>
      </c>
      <c r="B8" s="2" t="s">
        <v>134</v>
      </c>
      <c r="F8" s="5" t="s">
        <v>83</v>
      </c>
      <c r="G8" s="6"/>
      <c r="H8" s="5">
        <v>0.89</v>
      </c>
      <c r="I8" s="5">
        <v>9.15</v>
      </c>
      <c r="J8" s="5">
        <v>3.06</v>
      </c>
      <c r="K8" s="7">
        <v>101</v>
      </c>
      <c r="L8" s="28">
        <v>0.05</v>
      </c>
      <c r="M8" s="28">
        <v>16.38</v>
      </c>
      <c r="N8" s="28">
        <v>0.18</v>
      </c>
      <c r="O8" s="28">
        <v>0.45</v>
      </c>
      <c r="P8" s="28">
        <v>40.5</v>
      </c>
      <c r="Q8" s="28">
        <v>29.7</v>
      </c>
      <c r="R8" s="28">
        <v>15.3</v>
      </c>
      <c r="S8" s="28">
        <v>0.72</v>
      </c>
    </row>
    <row r="9" spans="1:19" ht="28.5" customHeight="1">
      <c r="A9" s="4" t="s">
        <v>18</v>
      </c>
      <c r="B9" s="84" t="s">
        <v>53</v>
      </c>
      <c r="C9" s="85"/>
      <c r="D9" s="85"/>
      <c r="E9" s="85"/>
      <c r="F9" s="5">
        <v>100</v>
      </c>
      <c r="G9" s="6"/>
      <c r="H9" s="5">
        <v>1.94</v>
      </c>
      <c r="I9" s="5">
        <v>10.050000000000001</v>
      </c>
      <c r="J9" s="5">
        <v>6.93</v>
      </c>
      <c r="K9" s="5">
        <v>126</v>
      </c>
      <c r="L9" s="5">
        <v>0.03</v>
      </c>
      <c r="M9" s="5">
        <v>6.6</v>
      </c>
      <c r="N9" s="5">
        <v>40</v>
      </c>
      <c r="O9" s="5">
        <v>4.5999999999999996</v>
      </c>
      <c r="P9" s="5">
        <v>187</v>
      </c>
      <c r="Q9" s="5">
        <v>154</v>
      </c>
      <c r="R9" s="5">
        <v>28</v>
      </c>
      <c r="S9" s="5">
        <v>1.5</v>
      </c>
    </row>
    <row r="10" spans="1:19">
      <c r="A10" s="4"/>
      <c r="B10" s="2"/>
      <c r="F10" s="5"/>
      <c r="G10" s="9"/>
      <c r="H10" s="9">
        <f>SUM(H7:H9)/3</f>
        <v>1.1033333333333333</v>
      </c>
      <c r="I10" s="9">
        <f t="shared" ref="I10:S10" si="0">SUM(I7:I9)/3</f>
        <v>6.56</v>
      </c>
      <c r="J10" s="9">
        <f t="shared" si="0"/>
        <v>7.25</v>
      </c>
      <c r="K10" s="9">
        <f t="shared" si="0"/>
        <v>94.333333333333329</v>
      </c>
      <c r="L10" s="9">
        <f t="shared" si="0"/>
        <v>0.04</v>
      </c>
      <c r="M10" s="9">
        <f t="shared" si="0"/>
        <v>11.659999999999998</v>
      </c>
      <c r="N10" s="9">
        <f t="shared" si="0"/>
        <v>13.393333333333333</v>
      </c>
      <c r="O10" s="9">
        <f t="shared" si="0"/>
        <v>1.763333333333333</v>
      </c>
      <c r="P10" s="9">
        <f t="shared" si="0"/>
        <v>82.233333333333334</v>
      </c>
      <c r="Q10" s="9">
        <f t="shared" si="0"/>
        <v>65.63333333333334</v>
      </c>
      <c r="R10" s="9">
        <f t="shared" si="0"/>
        <v>18.033333333333335</v>
      </c>
      <c r="S10" s="9">
        <f t="shared" si="0"/>
        <v>1.62</v>
      </c>
    </row>
    <row r="11" spans="1:19">
      <c r="A11" s="4"/>
      <c r="B11" s="2"/>
      <c r="F11" s="5"/>
      <c r="G11" s="6"/>
      <c r="H11" s="5"/>
      <c r="I11" s="5"/>
      <c r="J11" s="5"/>
      <c r="K11" s="5"/>
      <c r="L11" s="28"/>
      <c r="M11" s="28"/>
      <c r="N11" s="28"/>
      <c r="O11" s="28"/>
      <c r="P11" s="28"/>
      <c r="Q11" s="28"/>
      <c r="R11" s="28"/>
      <c r="S11" s="28"/>
    </row>
    <row r="12" spans="1:19">
      <c r="A12" s="4"/>
      <c r="B12" s="2"/>
      <c r="C12" s="1" t="s">
        <v>102</v>
      </c>
      <c r="D12" s="2"/>
      <c r="E12" s="2"/>
      <c r="F12" s="5"/>
      <c r="G12" s="9"/>
      <c r="H12" s="9"/>
      <c r="I12" s="9"/>
      <c r="J12" s="9"/>
      <c r="K12" s="10"/>
      <c r="L12" s="28"/>
      <c r="M12" s="28"/>
      <c r="N12" s="28"/>
      <c r="O12" s="28"/>
      <c r="P12" s="28"/>
      <c r="Q12" s="28"/>
      <c r="R12" s="28"/>
      <c r="S12" s="28"/>
    </row>
    <row r="13" spans="1:19" ht="27.75" customHeight="1">
      <c r="A13" s="26" t="s">
        <v>25</v>
      </c>
      <c r="B13" s="84" t="s">
        <v>17</v>
      </c>
      <c r="C13" s="85"/>
      <c r="D13" s="85"/>
      <c r="E13" s="85"/>
      <c r="F13" s="5" t="s">
        <v>43</v>
      </c>
      <c r="G13" s="6"/>
      <c r="H13" s="5">
        <v>26.59</v>
      </c>
      <c r="I13" s="6">
        <v>8.2100000000000009</v>
      </c>
      <c r="J13" s="6">
        <v>0.8</v>
      </c>
      <c r="K13" s="7">
        <v>183</v>
      </c>
      <c r="L13" s="28">
        <v>0.08</v>
      </c>
      <c r="M13" s="28">
        <v>8.42</v>
      </c>
      <c r="N13" s="28">
        <v>32.950000000000003</v>
      </c>
      <c r="O13" s="28">
        <v>0.86</v>
      </c>
      <c r="P13" s="28">
        <v>36.200000000000003</v>
      </c>
      <c r="Q13" s="28">
        <v>142.5</v>
      </c>
      <c r="R13" s="28">
        <v>29.4</v>
      </c>
      <c r="S13" s="28">
        <v>1.89</v>
      </c>
    </row>
    <row r="14" spans="1:19">
      <c r="A14" s="4" t="s">
        <v>44</v>
      </c>
      <c r="B14" s="2" t="s">
        <v>42</v>
      </c>
      <c r="C14" s="2"/>
      <c r="D14" s="2"/>
      <c r="E14" s="2"/>
      <c r="F14" s="5" t="s">
        <v>45</v>
      </c>
      <c r="G14" s="6"/>
      <c r="H14" s="5">
        <v>13.9</v>
      </c>
      <c r="I14" s="5">
        <v>11.8</v>
      </c>
      <c r="J14" s="6">
        <v>3</v>
      </c>
      <c r="K14" s="7">
        <v>162</v>
      </c>
      <c r="L14" s="28">
        <v>0.02</v>
      </c>
      <c r="M14" s="28">
        <v>0.33</v>
      </c>
      <c r="N14" s="28"/>
      <c r="O14" s="28">
        <v>0.4</v>
      </c>
      <c r="P14" s="28">
        <v>6.08</v>
      </c>
      <c r="Q14" s="28">
        <v>119.7</v>
      </c>
      <c r="R14" s="28">
        <v>15.9</v>
      </c>
      <c r="S14" s="28">
        <v>1.9</v>
      </c>
    </row>
    <row r="15" spans="1:19">
      <c r="A15" s="4"/>
      <c r="B15" s="2"/>
      <c r="C15" s="2"/>
      <c r="D15" s="2"/>
      <c r="E15" s="2"/>
      <c r="F15" s="5"/>
      <c r="G15" s="9"/>
      <c r="H15" s="9">
        <f>SUM(H13:H14)/2</f>
        <v>20.245000000000001</v>
      </c>
      <c r="I15" s="9">
        <f t="shared" ref="I15:S15" si="1">SUM(I13:I14)/2</f>
        <v>10.005000000000001</v>
      </c>
      <c r="J15" s="9">
        <f t="shared" si="1"/>
        <v>1.9</v>
      </c>
      <c r="K15" s="9">
        <f t="shared" si="1"/>
        <v>172.5</v>
      </c>
      <c r="L15" s="9">
        <f t="shared" si="1"/>
        <v>0.05</v>
      </c>
      <c r="M15" s="9">
        <f t="shared" si="1"/>
        <v>4.375</v>
      </c>
      <c r="N15" s="9">
        <f t="shared" si="1"/>
        <v>16.475000000000001</v>
      </c>
      <c r="O15" s="9">
        <f t="shared" si="1"/>
        <v>0.63</v>
      </c>
      <c r="P15" s="9">
        <f t="shared" si="1"/>
        <v>21.14</v>
      </c>
      <c r="Q15" s="9">
        <f t="shared" si="1"/>
        <v>131.1</v>
      </c>
      <c r="R15" s="9">
        <f t="shared" si="1"/>
        <v>22.65</v>
      </c>
      <c r="S15" s="9">
        <f t="shared" si="1"/>
        <v>1.895</v>
      </c>
    </row>
    <row r="16" spans="1:19">
      <c r="A16" s="4"/>
      <c r="G16" s="9"/>
      <c r="H16" s="9"/>
      <c r="I16" s="9"/>
      <c r="J16" s="9"/>
      <c r="K16" s="10"/>
      <c r="L16" s="28"/>
      <c r="M16" s="28"/>
      <c r="N16" s="28"/>
      <c r="O16" s="28"/>
      <c r="P16" s="28"/>
      <c r="Q16" s="28"/>
      <c r="R16" s="28"/>
      <c r="S16" s="28"/>
    </row>
    <row r="17" spans="1:19">
      <c r="A17" s="4"/>
      <c r="B17" s="2"/>
      <c r="C17" s="1" t="s">
        <v>103</v>
      </c>
      <c r="D17" s="1"/>
      <c r="E17" s="2"/>
      <c r="F17" s="5"/>
      <c r="G17" s="5"/>
      <c r="H17" s="5"/>
      <c r="I17" s="5"/>
      <c r="J17" s="5"/>
      <c r="K17" s="5"/>
      <c r="L17" s="28"/>
      <c r="M17" s="28"/>
      <c r="N17" s="28"/>
      <c r="O17" s="28"/>
      <c r="P17" s="28"/>
      <c r="Q17" s="28"/>
      <c r="R17" s="28"/>
      <c r="S17" s="28"/>
    </row>
    <row r="18" spans="1:19">
      <c r="A18" s="4" t="s">
        <v>48</v>
      </c>
      <c r="B18" s="2" t="s">
        <v>135</v>
      </c>
      <c r="F18" s="5" t="s">
        <v>58</v>
      </c>
      <c r="G18" s="6"/>
      <c r="H18" s="5">
        <v>5.26</v>
      </c>
      <c r="I18" s="6">
        <v>9.93</v>
      </c>
      <c r="J18" s="6">
        <v>41.29</v>
      </c>
      <c r="K18" s="7">
        <v>275</v>
      </c>
      <c r="L18" s="28">
        <v>0.05</v>
      </c>
      <c r="M18" s="28"/>
      <c r="N18" s="28">
        <v>20</v>
      </c>
      <c r="O18" s="28">
        <v>2.2599999999999998</v>
      </c>
      <c r="P18" s="28">
        <v>36.200000000000003</v>
      </c>
      <c r="Q18" s="28">
        <v>184.8</v>
      </c>
      <c r="R18" s="28">
        <v>25.2</v>
      </c>
      <c r="S18" s="28">
        <v>1.08</v>
      </c>
    </row>
    <row r="19" spans="1:19">
      <c r="A19" s="4"/>
      <c r="B19" s="2"/>
      <c r="D19" s="1"/>
      <c r="E19" s="2"/>
      <c r="F19" s="5"/>
      <c r="G19" s="9"/>
      <c r="H19" s="9">
        <f>SUM(H18)</f>
        <v>5.26</v>
      </c>
      <c r="I19" s="9">
        <f>SUM(I18)</f>
        <v>9.93</v>
      </c>
      <c r="J19" s="9">
        <f>SUM(J18)</f>
        <v>41.29</v>
      </c>
      <c r="K19" s="10">
        <f>SUM(K18)</f>
        <v>275</v>
      </c>
      <c r="L19" s="23">
        <f>SUM(L18)</f>
        <v>0.05</v>
      </c>
      <c r="M19" s="23"/>
      <c r="N19" s="23">
        <f t="shared" ref="N19:S19" si="2">SUM(N18)</f>
        <v>20</v>
      </c>
      <c r="O19" s="23">
        <f t="shared" si="2"/>
        <v>2.2599999999999998</v>
      </c>
      <c r="P19" s="23">
        <f t="shared" si="2"/>
        <v>36.200000000000003</v>
      </c>
      <c r="Q19" s="23">
        <f t="shared" si="2"/>
        <v>184.8</v>
      </c>
      <c r="R19" s="23">
        <f t="shared" si="2"/>
        <v>25.2</v>
      </c>
      <c r="S19" s="23">
        <f t="shared" si="2"/>
        <v>1.08</v>
      </c>
    </row>
    <row r="20" spans="1:19">
      <c r="C20" s="1" t="s">
        <v>104</v>
      </c>
    </row>
    <row r="21" spans="1:19" ht="29.25" customHeight="1">
      <c r="A21" s="70" t="s">
        <v>111</v>
      </c>
      <c r="B21" s="69" t="s">
        <v>110</v>
      </c>
      <c r="C21" s="68"/>
      <c r="D21" s="68"/>
      <c r="E21" s="72"/>
      <c r="F21" s="65">
        <v>200</v>
      </c>
      <c r="G21" s="67"/>
      <c r="H21" s="67">
        <v>1</v>
      </c>
      <c r="I21" s="67"/>
      <c r="J21" s="67">
        <v>21.2</v>
      </c>
      <c r="K21" s="65">
        <v>88</v>
      </c>
      <c r="L21" s="35">
        <v>0.02</v>
      </c>
      <c r="M21" s="35">
        <v>4</v>
      </c>
      <c r="N21" s="35"/>
      <c r="O21" s="35">
        <v>0.2</v>
      </c>
      <c r="P21" s="35">
        <v>14</v>
      </c>
      <c r="Q21" s="35">
        <v>14</v>
      </c>
      <c r="R21" s="35">
        <v>8</v>
      </c>
      <c r="S21" s="35">
        <v>2.8</v>
      </c>
    </row>
    <row r="22" spans="1:19">
      <c r="A22" s="4"/>
      <c r="B22" s="2"/>
      <c r="C22" s="2"/>
      <c r="D22" s="2"/>
      <c r="E22" s="2"/>
      <c r="F22" s="5"/>
      <c r="G22" s="9"/>
      <c r="H22" s="9">
        <f>H21</f>
        <v>1</v>
      </c>
      <c r="I22" s="9">
        <f t="shared" ref="I22:S22" si="3">I21</f>
        <v>0</v>
      </c>
      <c r="J22" s="9">
        <f t="shared" si="3"/>
        <v>21.2</v>
      </c>
      <c r="K22" s="9">
        <f t="shared" si="3"/>
        <v>88</v>
      </c>
      <c r="L22" s="9">
        <f t="shared" si="3"/>
        <v>0.02</v>
      </c>
      <c r="M22" s="9">
        <f t="shared" si="3"/>
        <v>4</v>
      </c>
      <c r="N22" s="9">
        <f t="shared" si="3"/>
        <v>0</v>
      </c>
      <c r="O22" s="9">
        <f t="shared" si="3"/>
        <v>0.2</v>
      </c>
      <c r="P22" s="9">
        <f t="shared" si="3"/>
        <v>14</v>
      </c>
      <c r="Q22" s="9">
        <f t="shared" si="3"/>
        <v>14</v>
      </c>
      <c r="R22" s="9">
        <f t="shared" si="3"/>
        <v>8</v>
      </c>
      <c r="S22" s="9">
        <f t="shared" si="3"/>
        <v>2.8</v>
      </c>
    </row>
    <row r="23" spans="1:19">
      <c r="A23" s="4"/>
      <c r="B23" s="2" t="s">
        <v>4</v>
      </c>
      <c r="C23" s="2"/>
      <c r="D23" s="2"/>
      <c r="E23" s="2"/>
      <c r="F23" s="5">
        <v>40</v>
      </c>
      <c r="G23" s="6"/>
      <c r="H23" s="5">
        <v>2.9</v>
      </c>
      <c r="I23" s="5">
        <v>0.8</v>
      </c>
      <c r="J23" s="5">
        <v>17</v>
      </c>
      <c r="K23" s="5">
        <v>90</v>
      </c>
      <c r="L23" s="28">
        <v>0.04</v>
      </c>
      <c r="M23" s="28"/>
      <c r="N23" s="28"/>
      <c r="O23" s="28">
        <v>0.4</v>
      </c>
      <c r="P23" s="28">
        <v>8.6999999999999993</v>
      </c>
      <c r="Q23" s="28">
        <v>34.1</v>
      </c>
      <c r="R23" s="28">
        <v>9.1</v>
      </c>
      <c r="S23" s="28">
        <v>0.52</v>
      </c>
    </row>
    <row r="24" spans="1:19">
      <c r="A24" s="4"/>
      <c r="B24" s="2"/>
      <c r="C24" s="2"/>
      <c r="D24" s="2"/>
      <c r="E24" s="2"/>
      <c r="F24" s="5"/>
      <c r="G24" s="6"/>
      <c r="H24" s="5"/>
      <c r="I24" s="9"/>
      <c r="J24" s="9"/>
      <c r="K24" s="10"/>
      <c r="L24" s="28"/>
      <c r="M24" s="28"/>
      <c r="N24" s="28"/>
      <c r="O24" s="28"/>
      <c r="P24" s="28"/>
      <c r="Q24" s="28"/>
      <c r="R24" s="28"/>
      <c r="S24" s="28"/>
    </row>
    <row r="25" spans="1:19">
      <c r="A25" s="4"/>
      <c r="B25" s="2"/>
      <c r="C25" s="2"/>
      <c r="D25" s="2"/>
      <c r="E25" s="3"/>
      <c r="F25" s="11" t="s">
        <v>5</v>
      </c>
      <c r="G25" s="16"/>
      <c r="H25" s="16">
        <f>H10+H15+H19+H22+H23</f>
        <v>30.508333333333333</v>
      </c>
      <c r="I25" s="16">
        <f t="shared" ref="I25:S25" si="4">I10+I15+I19+I22+I23</f>
        <v>27.295000000000002</v>
      </c>
      <c r="J25" s="16">
        <f t="shared" si="4"/>
        <v>88.64</v>
      </c>
      <c r="K25" s="16">
        <f t="shared" si="4"/>
        <v>719.83333333333326</v>
      </c>
      <c r="L25" s="16">
        <f t="shared" si="4"/>
        <v>0.2</v>
      </c>
      <c r="M25" s="16">
        <f t="shared" si="4"/>
        <v>20.034999999999997</v>
      </c>
      <c r="N25" s="16">
        <f t="shared" si="4"/>
        <v>49.868333333333332</v>
      </c>
      <c r="O25" s="16">
        <f t="shared" si="4"/>
        <v>5.253333333333333</v>
      </c>
      <c r="P25" s="16">
        <f t="shared" si="4"/>
        <v>162.27333333333331</v>
      </c>
      <c r="Q25" s="16">
        <f t="shared" si="4"/>
        <v>429.63333333333338</v>
      </c>
      <c r="R25" s="16">
        <f t="shared" si="4"/>
        <v>82.983333333333334</v>
      </c>
      <c r="S25" s="16">
        <f t="shared" si="4"/>
        <v>7.9150000000000009</v>
      </c>
    </row>
    <row r="26" spans="1:19">
      <c r="A26" s="4"/>
      <c r="B26" s="2"/>
      <c r="C26" s="2"/>
      <c r="D26" s="2"/>
      <c r="E26" s="3"/>
      <c r="F26" s="11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>
      <c r="A27" s="74"/>
      <c r="B27" s="76" t="s">
        <v>116</v>
      </c>
      <c r="C27" s="75"/>
      <c r="D27" s="75"/>
      <c r="E27" s="75"/>
      <c r="F27" s="75"/>
      <c r="G27" s="75"/>
      <c r="H27" s="75"/>
      <c r="I27" s="75"/>
      <c r="J27" s="75"/>
      <c r="K27" s="73"/>
      <c r="L27" s="73"/>
      <c r="M27" s="73"/>
      <c r="N27" s="73"/>
      <c r="O27" s="73"/>
      <c r="P27" s="73"/>
      <c r="Q27" s="73"/>
      <c r="R27" s="73"/>
      <c r="S27" s="20"/>
    </row>
    <row r="28" spans="1:19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3"/>
      <c r="L28" s="73"/>
      <c r="M28" s="73"/>
      <c r="N28" s="73"/>
      <c r="O28" s="73"/>
      <c r="P28" s="73"/>
      <c r="Q28" s="73"/>
      <c r="R28" s="73"/>
    </row>
    <row r="29" spans="1:19">
      <c r="A29" s="68" t="s">
        <v>21</v>
      </c>
      <c r="B29" s="68" t="s">
        <v>121</v>
      </c>
      <c r="C29" s="68"/>
      <c r="D29" s="68"/>
      <c r="E29" s="72"/>
      <c r="F29" s="65">
        <v>140</v>
      </c>
      <c r="G29" s="67"/>
      <c r="H29" s="65">
        <v>0.56000000000000005</v>
      </c>
      <c r="I29" s="65">
        <v>0.56000000000000005</v>
      </c>
      <c r="J29" s="65">
        <v>13.72</v>
      </c>
      <c r="K29" s="65">
        <v>66</v>
      </c>
      <c r="L29" s="35">
        <v>0.04</v>
      </c>
      <c r="M29" s="35">
        <v>14</v>
      </c>
      <c r="N29" s="35"/>
      <c r="O29" s="35">
        <v>0.28000000000000003</v>
      </c>
      <c r="P29" s="35">
        <v>22.4</v>
      </c>
      <c r="Q29" s="35">
        <v>15.4</v>
      </c>
      <c r="R29" s="35">
        <v>12.6</v>
      </c>
      <c r="S29" s="35">
        <v>3.08</v>
      </c>
    </row>
    <row r="30" spans="1:19">
      <c r="A30" s="68" t="s">
        <v>120</v>
      </c>
      <c r="B30" s="68" t="s">
        <v>136</v>
      </c>
      <c r="C30" s="68"/>
      <c r="D30" s="68"/>
      <c r="E30" s="72"/>
      <c r="F30" s="65" t="s">
        <v>119</v>
      </c>
      <c r="G30" s="67"/>
      <c r="H30" s="67">
        <v>9.14</v>
      </c>
      <c r="I30" s="67">
        <v>7.69</v>
      </c>
      <c r="J30" s="67">
        <v>35.090000000000003</v>
      </c>
      <c r="K30" s="65">
        <v>245</v>
      </c>
      <c r="L30" s="35">
        <v>0.18</v>
      </c>
      <c r="M30" s="35">
        <v>0.2</v>
      </c>
      <c r="N30" s="35">
        <v>49.4</v>
      </c>
      <c r="O30" s="35">
        <v>0.55000000000000004</v>
      </c>
      <c r="P30" s="35">
        <v>119.2</v>
      </c>
      <c r="Q30" s="35">
        <v>206.7</v>
      </c>
      <c r="R30" s="35">
        <v>103.6</v>
      </c>
      <c r="S30" s="35">
        <v>3.32</v>
      </c>
    </row>
    <row r="31" spans="1:19" ht="15" customHeight="1">
      <c r="A31" s="68" t="s">
        <v>118</v>
      </c>
      <c r="B31" s="83" t="s">
        <v>117</v>
      </c>
      <c r="C31" s="83"/>
      <c r="D31" s="83"/>
      <c r="E31" s="83"/>
      <c r="F31" s="65">
        <v>200</v>
      </c>
      <c r="G31" s="67"/>
      <c r="H31" s="67">
        <v>2.5</v>
      </c>
      <c r="I31" s="67">
        <v>1.8</v>
      </c>
      <c r="J31" s="67">
        <v>20.3</v>
      </c>
      <c r="K31" s="65">
        <v>103</v>
      </c>
      <c r="L31" s="35">
        <v>0.01</v>
      </c>
      <c r="M31" s="35">
        <v>0.26</v>
      </c>
      <c r="N31" s="35">
        <v>9</v>
      </c>
      <c r="O31" s="35">
        <v>0.05</v>
      </c>
      <c r="P31" s="35">
        <v>53.33</v>
      </c>
      <c r="Q31" s="35">
        <v>39.15</v>
      </c>
      <c r="R31" s="35">
        <v>6.09</v>
      </c>
      <c r="S31" s="35">
        <v>0.1</v>
      </c>
    </row>
    <row r="32" spans="1:19">
      <c r="A32" s="70"/>
      <c r="B32" s="68" t="s">
        <v>109</v>
      </c>
      <c r="C32" s="68"/>
      <c r="D32" s="68"/>
      <c r="E32" s="72"/>
      <c r="F32" s="65">
        <v>25</v>
      </c>
      <c r="G32" s="67"/>
      <c r="H32" s="66">
        <v>1.7</v>
      </c>
      <c r="I32" s="66">
        <v>0.3</v>
      </c>
      <c r="J32" s="66">
        <v>8.8000000000000007</v>
      </c>
      <c r="K32" s="65">
        <v>52</v>
      </c>
      <c r="L32" s="35">
        <v>0.03</v>
      </c>
      <c r="M32" s="35"/>
      <c r="N32" s="35"/>
      <c r="O32" s="35">
        <v>0.3</v>
      </c>
      <c r="P32" s="35">
        <v>5.9</v>
      </c>
      <c r="Q32" s="35">
        <v>26.4</v>
      </c>
      <c r="R32" s="35">
        <v>7.9</v>
      </c>
      <c r="S32" s="35">
        <v>0.65</v>
      </c>
    </row>
    <row r="33" spans="1:19">
      <c r="A33" s="70"/>
      <c r="B33" s="64" t="s">
        <v>108</v>
      </c>
      <c r="C33" s="68"/>
      <c r="D33" s="68"/>
      <c r="E33" s="72"/>
      <c r="F33" s="65"/>
      <c r="G33" s="63"/>
      <c r="H33" s="63">
        <f t="shared" ref="H33:S33" si="5">SUM(H29:H32)</f>
        <v>13.9</v>
      </c>
      <c r="I33" s="63">
        <f t="shared" si="5"/>
        <v>10.350000000000001</v>
      </c>
      <c r="J33" s="62">
        <f t="shared" si="5"/>
        <v>77.91</v>
      </c>
      <c r="K33" s="61">
        <f t="shared" si="5"/>
        <v>466</v>
      </c>
      <c r="L33" s="24">
        <f t="shared" si="5"/>
        <v>0.26</v>
      </c>
      <c r="M33" s="24">
        <f t="shared" si="5"/>
        <v>14.459999999999999</v>
      </c>
      <c r="N33" s="24">
        <f t="shared" si="5"/>
        <v>58.4</v>
      </c>
      <c r="O33" s="24">
        <f t="shared" si="5"/>
        <v>1.1800000000000002</v>
      </c>
      <c r="P33" s="24">
        <f t="shared" si="5"/>
        <v>200.83</v>
      </c>
      <c r="Q33" s="24">
        <f t="shared" si="5"/>
        <v>287.64999999999998</v>
      </c>
      <c r="R33" s="24">
        <f t="shared" si="5"/>
        <v>130.19</v>
      </c>
      <c r="S33" s="24">
        <f t="shared" si="5"/>
        <v>7.15</v>
      </c>
    </row>
    <row r="34" spans="1:19">
      <c r="A34" s="70"/>
      <c r="B34" s="64"/>
      <c r="C34" s="68"/>
      <c r="D34" s="68"/>
      <c r="E34" s="72"/>
      <c r="F34" s="65"/>
      <c r="G34" s="63"/>
      <c r="H34" s="63"/>
      <c r="I34" s="63"/>
      <c r="J34" s="62"/>
      <c r="K34" s="61"/>
      <c r="L34" s="24"/>
      <c r="M34" s="24"/>
      <c r="N34" s="24"/>
      <c r="O34" s="24"/>
      <c r="P34" s="24"/>
      <c r="Q34" s="24"/>
      <c r="R34" s="24"/>
      <c r="S34" s="24"/>
    </row>
    <row r="35" spans="1:19">
      <c r="A35" s="4"/>
      <c r="B35" s="1"/>
      <c r="C35" s="1"/>
      <c r="D35" s="1"/>
      <c r="E35" s="1"/>
      <c r="F35" s="1"/>
      <c r="G35" s="1"/>
      <c r="H35" s="1"/>
      <c r="I35" s="6"/>
      <c r="J35" s="6"/>
      <c r="K35" s="7"/>
    </row>
    <row r="36" spans="1:19">
      <c r="A36" s="4"/>
      <c r="B36" s="1" t="s">
        <v>6</v>
      </c>
      <c r="C36" s="2"/>
      <c r="D36" s="2"/>
      <c r="E36" s="2"/>
      <c r="F36" s="11"/>
      <c r="G36" s="9"/>
      <c r="H36" s="1"/>
    </row>
    <row r="37" spans="1:19" ht="27.75" customHeight="1">
      <c r="A37" s="59" t="s">
        <v>99</v>
      </c>
      <c r="B37" s="1" t="s">
        <v>0</v>
      </c>
      <c r="C37" s="1"/>
      <c r="D37" s="1"/>
      <c r="E37" s="1"/>
      <c r="F37" s="18" t="s">
        <v>1</v>
      </c>
      <c r="G37" s="32" t="s">
        <v>2</v>
      </c>
      <c r="H37" s="19" t="s">
        <v>11</v>
      </c>
      <c r="I37" s="19" t="s">
        <v>12</v>
      </c>
      <c r="J37" s="19" t="s">
        <v>13</v>
      </c>
      <c r="K37" s="19" t="s">
        <v>14</v>
      </c>
      <c r="L37" s="19" t="s">
        <v>90</v>
      </c>
      <c r="M37" s="19" t="s">
        <v>91</v>
      </c>
      <c r="N37" s="19" t="s">
        <v>92</v>
      </c>
      <c r="O37" s="19" t="s">
        <v>93</v>
      </c>
      <c r="P37" s="19" t="s">
        <v>94</v>
      </c>
      <c r="Q37" s="19" t="s">
        <v>95</v>
      </c>
      <c r="R37" s="19" t="s">
        <v>96</v>
      </c>
      <c r="S37" s="19" t="s">
        <v>97</v>
      </c>
    </row>
    <row r="38" spans="1:19">
      <c r="A38" s="4"/>
      <c r="B38" s="2"/>
      <c r="C38" s="1" t="s">
        <v>101</v>
      </c>
      <c r="D38" s="2"/>
      <c r="E38" s="2"/>
      <c r="F38" s="1"/>
      <c r="G38" s="1"/>
      <c r="H38" s="1"/>
      <c r="I38" s="1"/>
      <c r="J38" s="1"/>
      <c r="K38" s="8"/>
    </row>
    <row r="39" spans="1:19" ht="29.25" customHeight="1">
      <c r="A39" s="4" t="s">
        <v>27</v>
      </c>
      <c r="B39" s="84" t="s">
        <v>60</v>
      </c>
      <c r="C39" s="85"/>
      <c r="D39" s="85"/>
      <c r="E39" s="85"/>
      <c r="F39" s="5" t="s">
        <v>59</v>
      </c>
      <c r="G39" s="6"/>
      <c r="H39" s="5">
        <v>5.81</v>
      </c>
      <c r="I39" s="5">
        <v>12.77</v>
      </c>
      <c r="J39" s="5">
        <v>5.44</v>
      </c>
      <c r="K39" s="5">
        <v>160</v>
      </c>
      <c r="L39" s="35">
        <v>0.03</v>
      </c>
      <c r="M39" s="35">
        <v>5.28</v>
      </c>
      <c r="N39" s="35">
        <v>32.03</v>
      </c>
      <c r="O39" s="35">
        <v>3.73</v>
      </c>
      <c r="P39" s="35">
        <v>155.1</v>
      </c>
      <c r="Q39" s="35">
        <v>142.44999999999999</v>
      </c>
      <c r="R39" s="35">
        <v>23.65</v>
      </c>
      <c r="S39" s="35">
        <v>1.45</v>
      </c>
    </row>
    <row r="40" spans="1:19">
      <c r="A40" s="4" t="s">
        <v>87</v>
      </c>
      <c r="B40" s="2" t="s">
        <v>88</v>
      </c>
      <c r="F40" s="5">
        <v>70</v>
      </c>
      <c r="G40" s="6"/>
      <c r="H40" s="5">
        <v>12.5</v>
      </c>
      <c r="I40" s="5">
        <v>10.5</v>
      </c>
      <c r="J40" s="5">
        <v>58</v>
      </c>
      <c r="K40" s="5">
        <v>222</v>
      </c>
      <c r="L40" s="35">
        <v>0.05</v>
      </c>
      <c r="M40" s="35">
        <v>0.96</v>
      </c>
      <c r="N40" s="35">
        <v>8.1</v>
      </c>
      <c r="O40" s="35">
        <v>0.36</v>
      </c>
      <c r="P40" s="35">
        <v>39.6</v>
      </c>
      <c r="Q40" s="35">
        <v>103.4</v>
      </c>
      <c r="R40" s="35">
        <v>17</v>
      </c>
      <c r="S40" s="35">
        <v>2.2799999999999998</v>
      </c>
    </row>
    <row r="41" spans="1:19">
      <c r="A41" s="4" t="s">
        <v>21</v>
      </c>
      <c r="B41" s="2" t="s">
        <v>100</v>
      </c>
      <c r="F41" s="5">
        <v>110</v>
      </c>
      <c r="G41" s="6"/>
      <c r="H41" s="5">
        <v>0.44</v>
      </c>
      <c r="I41" s="5">
        <v>0.44</v>
      </c>
      <c r="J41" s="5">
        <v>10.78</v>
      </c>
      <c r="K41" s="5">
        <v>52</v>
      </c>
      <c r="L41" s="35">
        <v>0.03</v>
      </c>
      <c r="M41" s="35">
        <v>11</v>
      </c>
      <c r="N41" s="35"/>
      <c r="O41" s="35">
        <v>0.22</v>
      </c>
      <c r="P41" s="35">
        <v>17.600000000000001</v>
      </c>
      <c r="Q41" s="35">
        <v>12.1</v>
      </c>
      <c r="R41" s="35">
        <v>9.9</v>
      </c>
      <c r="S41" s="35">
        <v>2.42</v>
      </c>
    </row>
    <row r="42" spans="1:19">
      <c r="A42" s="4"/>
      <c r="B42" s="2"/>
      <c r="F42" s="5"/>
      <c r="G42" s="9"/>
      <c r="H42" s="9">
        <f>SUM(H39:H41)/3</f>
        <v>6.25</v>
      </c>
      <c r="I42" s="9">
        <f t="shared" ref="I42:S42" si="6">SUM(I39:I41)/3</f>
        <v>7.9033333333333333</v>
      </c>
      <c r="J42" s="9">
        <f t="shared" si="6"/>
        <v>24.74</v>
      </c>
      <c r="K42" s="9">
        <f t="shared" si="6"/>
        <v>144.66666666666666</v>
      </c>
      <c r="L42" s="9">
        <f t="shared" si="6"/>
        <v>3.6666666666666667E-2</v>
      </c>
      <c r="M42" s="9">
        <f t="shared" si="6"/>
        <v>5.746666666666667</v>
      </c>
      <c r="N42" s="9">
        <f t="shared" si="6"/>
        <v>13.376666666666667</v>
      </c>
      <c r="O42" s="9">
        <f t="shared" si="6"/>
        <v>1.4366666666666665</v>
      </c>
      <c r="P42" s="9">
        <f t="shared" si="6"/>
        <v>70.766666666666666</v>
      </c>
      <c r="Q42" s="9">
        <f t="shared" si="6"/>
        <v>85.983333333333334</v>
      </c>
      <c r="R42" s="9">
        <f t="shared" si="6"/>
        <v>16.849999999999998</v>
      </c>
      <c r="S42" s="9">
        <f t="shared" si="6"/>
        <v>2.0499999999999998</v>
      </c>
    </row>
    <row r="43" spans="1:19">
      <c r="A43" s="4"/>
      <c r="B43" s="2"/>
      <c r="F43" s="5"/>
      <c r="G43" s="9"/>
      <c r="H43" s="9"/>
      <c r="I43" s="8"/>
      <c r="J43" s="8"/>
      <c r="K43" s="8"/>
      <c r="L43" s="33"/>
      <c r="M43" s="33"/>
      <c r="N43" s="33"/>
      <c r="O43" s="33"/>
      <c r="P43" s="33"/>
      <c r="Q43" s="33"/>
      <c r="R43" s="33"/>
      <c r="S43" s="33"/>
    </row>
    <row r="44" spans="1:19">
      <c r="A44" s="4"/>
      <c r="B44" s="2"/>
      <c r="C44" s="1" t="s">
        <v>106</v>
      </c>
      <c r="D44" s="2"/>
      <c r="E44" s="2"/>
      <c r="F44" s="5"/>
      <c r="G44" s="9"/>
      <c r="H44" s="9"/>
      <c r="I44" s="9"/>
      <c r="J44" s="9"/>
      <c r="K44" s="10"/>
      <c r="L44" s="33"/>
      <c r="M44" s="33"/>
      <c r="N44" s="33"/>
      <c r="O44" s="33"/>
      <c r="P44" s="33"/>
      <c r="Q44" s="33"/>
      <c r="R44" s="33"/>
      <c r="S44" s="33"/>
    </row>
    <row r="45" spans="1:19">
      <c r="A45" s="4" t="s">
        <v>26</v>
      </c>
      <c r="B45" s="2" t="s">
        <v>16</v>
      </c>
      <c r="F45" s="5" t="s">
        <v>62</v>
      </c>
      <c r="G45" s="6"/>
      <c r="H45" s="5">
        <v>17.399999999999999</v>
      </c>
      <c r="I45" s="6">
        <v>17.7</v>
      </c>
      <c r="J45" s="6">
        <v>48.6</v>
      </c>
      <c r="K45" s="7">
        <v>425</v>
      </c>
      <c r="L45" s="28">
        <v>0.02</v>
      </c>
      <c r="M45" s="28">
        <v>0.74</v>
      </c>
      <c r="N45" s="28"/>
      <c r="O45" s="28"/>
      <c r="P45" s="28">
        <v>9.6999999999999993</v>
      </c>
      <c r="Q45" s="28">
        <v>62.3</v>
      </c>
      <c r="R45" s="28">
        <v>24.3</v>
      </c>
      <c r="S45" s="28">
        <v>0.63</v>
      </c>
    </row>
    <row r="46" spans="1:19">
      <c r="A46" s="4" t="s">
        <v>52</v>
      </c>
      <c r="B46" s="2" t="s">
        <v>51</v>
      </c>
      <c r="F46" s="5" t="s">
        <v>61</v>
      </c>
      <c r="G46" s="6"/>
      <c r="H46" s="5">
        <v>21.9</v>
      </c>
      <c r="I46" s="6">
        <v>18.48</v>
      </c>
      <c r="J46" s="6">
        <v>44.92</v>
      </c>
      <c r="K46" s="7">
        <v>438</v>
      </c>
      <c r="L46" s="28">
        <v>0.33</v>
      </c>
      <c r="M46" s="28">
        <v>3.1</v>
      </c>
      <c r="N46" s="28">
        <v>180</v>
      </c>
      <c r="O46" s="28">
        <v>2.9</v>
      </c>
      <c r="P46" s="28">
        <v>466.75</v>
      </c>
      <c r="Q46" s="28">
        <v>111.1</v>
      </c>
      <c r="R46" s="28">
        <v>151</v>
      </c>
      <c r="S46" s="28">
        <v>3.2</v>
      </c>
    </row>
    <row r="47" spans="1:19">
      <c r="A47" s="4"/>
      <c r="B47" s="2"/>
      <c r="C47" s="2"/>
      <c r="D47" s="2"/>
      <c r="E47" s="2"/>
      <c r="F47" s="5"/>
      <c r="G47" s="9"/>
      <c r="H47" s="9">
        <f>SUM(H45:H46)/2</f>
        <v>19.649999999999999</v>
      </c>
      <c r="I47" s="9">
        <f t="shared" ref="I47:S47" si="7">SUM(I45:I46)/2</f>
        <v>18.09</v>
      </c>
      <c r="J47" s="9">
        <f t="shared" si="7"/>
        <v>46.760000000000005</v>
      </c>
      <c r="K47" s="9">
        <f t="shared" si="7"/>
        <v>431.5</v>
      </c>
      <c r="L47" s="9">
        <f t="shared" si="7"/>
        <v>0.17500000000000002</v>
      </c>
      <c r="M47" s="9">
        <f t="shared" si="7"/>
        <v>1.92</v>
      </c>
      <c r="N47" s="9">
        <f t="shared" si="7"/>
        <v>90</v>
      </c>
      <c r="O47" s="9">
        <f t="shared" si="7"/>
        <v>1.45</v>
      </c>
      <c r="P47" s="9">
        <f t="shared" si="7"/>
        <v>238.22499999999999</v>
      </c>
      <c r="Q47" s="9">
        <f t="shared" si="7"/>
        <v>86.699999999999989</v>
      </c>
      <c r="R47" s="9">
        <f t="shared" si="7"/>
        <v>87.65</v>
      </c>
      <c r="S47" s="9">
        <f t="shared" si="7"/>
        <v>1.915</v>
      </c>
    </row>
    <row r="48" spans="1:19">
      <c r="A48" s="4" t="s">
        <v>25</v>
      </c>
      <c r="B48" s="2" t="s">
        <v>105</v>
      </c>
      <c r="F48" s="5" t="s">
        <v>63</v>
      </c>
      <c r="G48" s="6"/>
      <c r="H48" s="6">
        <v>23.25</v>
      </c>
      <c r="I48" s="5">
        <v>11.62</v>
      </c>
      <c r="J48" s="5">
        <v>1.64</v>
      </c>
      <c r="K48" s="7">
        <v>204</v>
      </c>
      <c r="L48" s="28">
        <v>0.06</v>
      </c>
      <c r="M48" s="28">
        <v>0.63</v>
      </c>
      <c r="N48" s="28">
        <v>31.35</v>
      </c>
      <c r="O48" s="28">
        <v>1.41</v>
      </c>
      <c r="P48" s="28">
        <v>45.45</v>
      </c>
      <c r="Q48" s="28">
        <v>84.63</v>
      </c>
      <c r="R48" s="28">
        <v>23.49</v>
      </c>
      <c r="S48" s="28">
        <v>1.41</v>
      </c>
    </row>
    <row r="49" spans="1:20">
      <c r="A49" s="4"/>
      <c r="B49" s="2"/>
      <c r="F49" s="5"/>
      <c r="G49" s="9"/>
      <c r="H49" s="9">
        <f t="shared" ref="H49:S49" si="8">SUM(H48)</f>
        <v>23.25</v>
      </c>
      <c r="I49" s="9">
        <f t="shared" si="8"/>
        <v>11.62</v>
      </c>
      <c r="J49" s="9">
        <f t="shared" si="8"/>
        <v>1.64</v>
      </c>
      <c r="K49" s="9">
        <f t="shared" si="8"/>
        <v>204</v>
      </c>
      <c r="L49" s="9">
        <f t="shared" si="8"/>
        <v>0.06</v>
      </c>
      <c r="M49" s="9">
        <f t="shared" si="8"/>
        <v>0.63</v>
      </c>
      <c r="N49" s="9">
        <f t="shared" si="8"/>
        <v>31.35</v>
      </c>
      <c r="O49" s="9">
        <f t="shared" si="8"/>
        <v>1.41</v>
      </c>
      <c r="P49" s="9">
        <f t="shared" si="8"/>
        <v>45.45</v>
      </c>
      <c r="Q49" s="9">
        <f t="shared" si="8"/>
        <v>84.63</v>
      </c>
      <c r="R49" s="9">
        <f t="shared" si="8"/>
        <v>23.49</v>
      </c>
      <c r="S49" s="9">
        <f t="shared" si="8"/>
        <v>1.41</v>
      </c>
    </row>
    <row r="50" spans="1:20">
      <c r="A50" s="4"/>
      <c r="B50" s="2"/>
      <c r="C50" s="1" t="s">
        <v>103</v>
      </c>
      <c r="D50" s="1"/>
      <c r="E50" s="2"/>
      <c r="F50" s="5"/>
      <c r="G50" s="5"/>
      <c r="H50" s="5"/>
      <c r="I50" s="5"/>
      <c r="J50" s="5"/>
      <c r="K50" s="7"/>
      <c r="L50" s="28"/>
      <c r="M50" s="28"/>
      <c r="N50" s="28"/>
      <c r="O50" s="28"/>
      <c r="P50" s="28"/>
      <c r="Q50" s="28"/>
      <c r="R50" s="28"/>
      <c r="S50" s="28"/>
    </row>
    <row r="51" spans="1:20">
      <c r="A51" s="4" t="s">
        <v>23</v>
      </c>
      <c r="B51" s="2" t="s">
        <v>15</v>
      </c>
      <c r="F51" s="5">
        <v>180</v>
      </c>
      <c r="G51" s="6"/>
      <c r="H51" s="5">
        <v>3.96</v>
      </c>
      <c r="I51" s="5">
        <v>5.9</v>
      </c>
      <c r="J51" s="5">
        <v>25.8</v>
      </c>
      <c r="K51" s="5">
        <v>172</v>
      </c>
      <c r="L51" s="28">
        <v>0.14399999999999999</v>
      </c>
      <c r="M51" s="28">
        <v>12.53</v>
      </c>
      <c r="N51" s="28">
        <v>27.2</v>
      </c>
      <c r="O51" s="28">
        <v>0.24299999999999999</v>
      </c>
      <c r="P51" s="28">
        <v>42.804000000000002</v>
      </c>
      <c r="Q51" s="28">
        <v>100.3</v>
      </c>
      <c r="R51" s="28">
        <v>34.299999999999997</v>
      </c>
      <c r="S51" s="28">
        <v>1.2509999999999999</v>
      </c>
    </row>
    <row r="52" spans="1:20">
      <c r="A52" s="4"/>
      <c r="B52" s="2"/>
      <c r="C52" s="1" t="s">
        <v>104</v>
      </c>
      <c r="D52" s="1"/>
      <c r="E52" s="2"/>
      <c r="F52" s="5"/>
      <c r="G52" s="9"/>
      <c r="H52" s="9">
        <f t="shared" ref="H52:S52" si="9">SUM(H51)</f>
        <v>3.96</v>
      </c>
      <c r="I52" s="9">
        <f t="shared" si="9"/>
        <v>5.9</v>
      </c>
      <c r="J52" s="9">
        <f t="shared" si="9"/>
        <v>25.8</v>
      </c>
      <c r="K52" s="9">
        <f t="shared" si="9"/>
        <v>172</v>
      </c>
      <c r="L52" s="9">
        <f t="shared" si="9"/>
        <v>0.14399999999999999</v>
      </c>
      <c r="M52" s="9">
        <f t="shared" si="9"/>
        <v>12.53</v>
      </c>
      <c r="N52" s="9">
        <f t="shared" si="9"/>
        <v>27.2</v>
      </c>
      <c r="O52" s="9">
        <f t="shared" si="9"/>
        <v>0.24299999999999999</v>
      </c>
      <c r="P52" s="9">
        <f t="shared" si="9"/>
        <v>42.804000000000002</v>
      </c>
      <c r="Q52" s="9">
        <f t="shared" si="9"/>
        <v>100.3</v>
      </c>
      <c r="R52" s="9">
        <f t="shared" si="9"/>
        <v>34.299999999999997</v>
      </c>
      <c r="S52" s="9">
        <f t="shared" si="9"/>
        <v>1.2509999999999999</v>
      </c>
    </row>
    <row r="53" spans="1:20">
      <c r="A53" s="4" t="s">
        <v>24</v>
      </c>
      <c r="B53" s="2" t="s">
        <v>3</v>
      </c>
      <c r="C53" s="2"/>
      <c r="D53" s="2"/>
      <c r="E53" s="2"/>
      <c r="F53" s="5">
        <v>200</v>
      </c>
      <c r="G53" s="6"/>
      <c r="H53" s="5">
        <v>0.31</v>
      </c>
      <c r="I53" s="5"/>
      <c r="J53" s="5">
        <v>39.4</v>
      </c>
      <c r="K53" s="5">
        <v>160</v>
      </c>
      <c r="L53" s="28">
        <v>1.2E-2</v>
      </c>
      <c r="M53" s="28">
        <v>2.4</v>
      </c>
      <c r="N53" s="28"/>
      <c r="O53" s="28"/>
      <c r="P53" s="28">
        <v>22.46</v>
      </c>
      <c r="Q53" s="28">
        <v>18.5</v>
      </c>
      <c r="R53" s="28">
        <v>7.26</v>
      </c>
      <c r="S53" s="28">
        <v>0.19</v>
      </c>
    </row>
    <row r="54" spans="1:20">
      <c r="A54" s="4"/>
      <c r="B54" s="2"/>
      <c r="C54" s="2"/>
      <c r="D54" s="2"/>
      <c r="E54" s="2"/>
      <c r="F54" s="5"/>
      <c r="G54" s="9"/>
      <c r="H54" s="9">
        <f>H53</f>
        <v>0.31</v>
      </c>
      <c r="I54" s="9">
        <f t="shared" ref="I54:S54" si="10">I53</f>
        <v>0</v>
      </c>
      <c r="J54" s="9">
        <f t="shared" si="10"/>
        <v>39.4</v>
      </c>
      <c r="K54" s="9">
        <f t="shared" si="10"/>
        <v>160</v>
      </c>
      <c r="L54" s="9">
        <f t="shared" si="10"/>
        <v>1.2E-2</v>
      </c>
      <c r="M54" s="9">
        <f t="shared" si="10"/>
        <v>2.4</v>
      </c>
      <c r="N54" s="9">
        <f t="shared" si="10"/>
        <v>0</v>
      </c>
      <c r="O54" s="9">
        <f t="shared" si="10"/>
        <v>0</v>
      </c>
      <c r="P54" s="9">
        <f t="shared" si="10"/>
        <v>22.46</v>
      </c>
      <c r="Q54" s="9">
        <f t="shared" si="10"/>
        <v>18.5</v>
      </c>
      <c r="R54" s="9">
        <f t="shared" si="10"/>
        <v>7.26</v>
      </c>
      <c r="S54" s="9">
        <f t="shared" si="10"/>
        <v>0.19</v>
      </c>
      <c r="T54" s="30"/>
    </row>
    <row r="55" spans="1:20">
      <c r="A55" s="4"/>
      <c r="B55" s="2" t="s">
        <v>4</v>
      </c>
      <c r="C55" s="2"/>
      <c r="D55" s="2"/>
      <c r="E55" s="2"/>
      <c r="F55" s="5">
        <v>40</v>
      </c>
      <c r="G55" s="6"/>
      <c r="H55" s="5">
        <v>2.9</v>
      </c>
      <c r="I55" s="5">
        <v>0.8</v>
      </c>
      <c r="J55" s="5">
        <v>17</v>
      </c>
      <c r="K55" s="5">
        <v>90</v>
      </c>
      <c r="L55" s="28">
        <v>0.04</v>
      </c>
      <c r="M55" s="28"/>
      <c r="N55" s="28"/>
      <c r="O55" s="28">
        <v>0.4</v>
      </c>
      <c r="P55" s="28">
        <v>8.6999999999999993</v>
      </c>
      <c r="Q55" s="28">
        <v>34.1</v>
      </c>
      <c r="R55" s="28">
        <v>9.1</v>
      </c>
      <c r="S55" s="28">
        <v>0.52</v>
      </c>
    </row>
    <row r="56" spans="1:20">
      <c r="A56" s="4"/>
      <c r="B56" s="2"/>
      <c r="C56" s="2"/>
      <c r="D56" s="2"/>
      <c r="E56" s="2"/>
      <c r="F56" s="5"/>
      <c r="G56" s="6"/>
      <c r="H56" s="5"/>
      <c r="I56" s="9"/>
      <c r="J56" s="9"/>
      <c r="K56" s="10"/>
      <c r="L56" s="33"/>
      <c r="M56" s="33"/>
      <c r="N56" s="33"/>
      <c r="O56" s="33"/>
      <c r="P56" s="33"/>
      <c r="Q56" s="33"/>
      <c r="R56" s="33"/>
      <c r="S56" s="33"/>
    </row>
    <row r="57" spans="1:20">
      <c r="A57" s="4"/>
      <c r="B57" s="2"/>
      <c r="C57" s="2"/>
      <c r="D57" s="2"/>
      <c r="E57" s="3"/>
      <c r="F57" s="11" t="s">
        <v>5</v>
      </c>
      <c r="G57" s="9"/>
      <c r="H57" s="9">
        <f t="shared" ref="H57:S57" si="11">H42+H49+H52+H54+H55</f>
        <v>36.67</v>
      </c>
      <c r="I57" s="9">
        <f t="shared" si="11"/>
        <v>26.223333333333333</v>
      </c>
      <c r="J57" s="9">
        <f t="shared" si="11"/>
        <v>108.58</v>
      </c>
      <c r="K57" s="9">
        <f t="shared" si="11"/>
        <v>770.66666666666663</v>
      </c>
      <c r="L57" s="9">
        <f t="shared" si="11"/>
        <v>0.29266666666666663</v>
      </c>
      <c r="M57" s="9">
        <f t="shared" si="11"/>
        <v>21.306666666666665</v>
      </c>
      <c r="N57" s="9">
        <f t="shared" si="11"/>
        <v>71.926666666666662</v>
      </c>
      <c r="O57" s="9">
        <f t="shared" si="11"/>
        <v>3.4896666666666665</v>
      </c>
      <c r="P57" s="9">
        <f t="shared" si="11"/>
        <v>190.18066666666667</v>
      </c>
      <c r="Q57" s="9">
        <f t="shared" si="11"/>
        <v>323.51333333333338</v>
      </c>
      <c r="R57" s="9">
        <f t="shared" si="11"/>
        <v>90.999999999999986</v>
      </c>
      <c r="S57" s="9">
        <f t="shared" si="11"/>
        <v>5.4210000000000012</v>
      </c>
    </row>
    <row r="58" spans="1:20">
      <c r="A58" s="4"/>
      <c r="B58" s="2"/>
      <c r="C58" s="1"/>
      <c r="D58" s="2"/>
      <c r="E58" s="3"/>
      <c r="F58" s="5"/>
      <c r="G58" s="5"/>
      <c r="H58" s="5"/>
      <c r="I58" s="5"/>
      <c r="J58" s="5"/>
      <c r="K58" s="7"/>
    </row>
    <row r="59" spans="1:20">
      <c r="A59" s="70"/>
      <c r="B59" s="64" t="s">
        <v>116</v>
      </c>
      <c r="C59" s="68"/>
      <c r="D59" s="68"/>
      <c r="E59" s="68"/>
      <c r="F59" s="68"/>
      <c r="G59" s="68"/>
      <c r="H59" s="68"/>
      <c r="I59" s="68"/>
      <c r="J59" s="68"/>
      <c r="K59" s="70"/>
      <c r="L59" s="70"/>
      <c r="M59" s="70"/>
      <c r="N59" s="70"/>
      <c r="O59" s="70"/>
      <c r="P59" s="72"/>
      <c r="Q59" s="72"/>
      <c r="R59" s="72"/>
      <c r="S59" s="72"/>
    </row>
    <row r="60" spans="1:20">
      <c r="A60" s="68" t="s">
        <v>120</v>
      </c>
      <c r="B60" s="68" t="s">
        <v>133</v>
      </c>
      <c r="C60" s="68"/>
      <c r="D60" s="68"/>
      <c r="E60" s="72"/>
      <c r="F60" s="65" t="s">
        <v>58</v>
      </c>
      <c r="G60" s="67"/>
      <c r="H60" s="67">
        <v>6.72</v>
      </c>
      <c r="I60" s="67">
        <v>6.24</v>
      </c>
      <c r="J60" s="67">
        <v>34.200000000000003</v>
      </c>
      <c r="K60" s="65">
        <v>220</v>
      </c>
      <c r="L60" s="35">
        <v>0.05</v>
      </c>
      <c r="M60" s="35">
        <v>0.2</v>
      </c>
      <c r="N60" s="35">
        <v>49</v>
      </c>
      <c r="O60" s="35">
        <v>0.55000000000000004</v>
      </c>
      <c r="P60" s="35">
        <v>113.4</v>
      </c>
      <c r="Q60" s="35">
        <v>95.46</v>
      </c>
      <c r="R60" s="35">
        <v>16.45</v>
      </c>
      <c r="S60" s="35">
        <v>0.38</v>
      </c>
    </row>
    <row r="61" spans="1:20">
      <c r="A61" s="68"/>
      <c r="B61" s="68" t="s">
        <v>122</v>
      </c>
      <c r="C61" s="68"/>
      <c r="D61" s="68"/>
      <c r="E61" s="72"/>
      <c r="F61" s="65">
        <v>50</v>
      </c>
      <c r="G61" s="67"/>
      <c r="H61" s="67">
        <v>4.2</v>
      </c>
      <c r="I61" s="67">
        <v>14.4</v>
      </c>
      <c r="J61" s="67">
        <v>24.9</v>
      </c>
      <c r="K61" s="65">
        <v>250</v>
      </c>
      <c r="L61" s="35">
        <v>0.04</v>
      </c>
      <c r="M61" s="35"/>
      <c r="N61" s="35">
        <v>5.21</v>
      </c>
      <c r="O61" s="35">
        <v>1.88</v>
      </c>
      <c r="P61" s="35">
        <v>15.1</v>
      </c>
      <c r="Q61" s="35">
        <v>46.88</v>
      </c>
      <c r="R61" s="35">
        <v>10.42</v>
      </c>
      <c r="S61" s="35">
        <v>1.1499999999999999</v>
      </c>
    </row>
    <row r="62" spans="1:20" ht="35.25" customHeight="1">
      <c r="A62" s="68" t="s">
        <v>55</v>
      </c>
      <c r="B62" s="82" t="s">
        <v>123</v>
      </c>
      <c r="C62" s="82"/>
      <c r="D62" s="82"/>
      <c r="E62" s="72"/>
      <c r="F62" s="65" t="s">
        <v>89</v>
      </c>
      <c r="G62" s="67"/>
      <c r="H62" s="5">
        <v>7.0000000000000007E-2</v>
      </c>
      <c r="I62" s="5">
        <v>0.02</v>
      </c>
      <c r="J62" s="5">
        <v>15</v>
      </c>
      <c r="K62" s="5">
        <v>60</v>
      </c>
      <c r="L62" s="20"/>
      <c r="M62" s="20">
        <v>0.03</v>
      </c>
      <c r="N62" s="20"/>
      <c r="O62" s="20"/>
      <c r="P62" s="20">
        <v>11.1</v>
      </c>
      <c r="Q62" s="20">
        <v>3.9</v>
      </c>
      <c r="R62" s="20">
        <v>2.2999999999999998</v>
      </c>
      <c r="S62" s="20">
        <v>0.49</v>
      </c>
    </row>
    <row r="63" spans="1:20">
      <c r="A63" s="70"/>
      <c r="B63" s="68" t="s">
        <v>109</v>
      </c>
      <c r="C63" s="68"/>
      <c r="D63" s="68"/>
      <c r="E63" s="72"/>
      <c r="F63" s="65">
        <v>30</v>
      </c>
      <c r="G63" s="67"/>
      <c r="H63" s="66">
        <v>2</v>
      </c>
      <c r="I63" s="66">
        <v>0.4</v>
      </c>
      <c r="J63" s="66">
        <v>10.5</v>
      </c>
      <c r="K63" s="65">
        <v>62</v>
      </c>
      <c r="L63" s="35">
        <v>0.04</v>
      </c>
      <c r="M63" s="35"/>
      <c r="N63" s="35"/>
      <c r="O63" s="35">
        <v>0.3</v>
      </c>
      <c r="P63" s="35">
        <v>7</v>
      </c>
      <c r="Q63" s="35">
        <v>31.6</v>
      </c>
      <c r="R63" s="35">
        <v>9.4</v>
      </c>
      <c r="S63" s="35">
        <v>0.78</v>
      </c>
    </row>
    <row r="64" spans="1:20">
      <c r="A64" s="70"/>
      <c r="B64" s="64" t="s">
        <v>108</v>
      </c>
      <c r="C64" s="68"/>
      <c r="D64" s="68"/>
      <c r="E64" s="72"/>
      <c r="F64" s="65"/>
      <c r="G64" s="63"/>
      <c r="H64" s="63">
        <f>SUM(H60:H63)</f>
        <v>12.99</v>
      </c>
      <c r="I64" s="63">
        <f t="shared" ref="I64:S64" si="12">SUM(I60:I63)</f>
        <v>21.06</v>
      </c>
      <c r="J64" s="63">
        <f t="shared" si="12"/>
        <v>84.6</v>
      </c>
      <c r="K64" s="63">
        <f t="shared" si="12"/>
        <v>592</v>
      </c>
      <c r="L64" s="63">
        <f t="shared" si="12"/>
        <v>0.13</v>
      </c>
      <c r="M64" s="63">
        <f t="shared" si="12"/>
        <v>0.23</v>
      </c>
      <c r="N64" s="63">
        <f t="shared" si="12"/>
        <v>54.21</v>
      </c>
      <c r="O64" s="63">
        <f t="shared" si="12"/>
        <v>2.7299999999999995</v>
      </c>
      <c r="P64" s="63">
        <f t="shared" si="12"/>
        <v>146.6</v>
      </c>
      <c r="Q64" s="63">
        <f t="shared" si="12"/>
        <v>177.84</v>
      </c>
      <c r="R64" s="63">
        <f t="shared" si="12"/>
        <v>38.57</v>
      </c>
      <c r="S64" s="63">
        <f t="shared" si="12"/>
        <v>2.8</v>
      </c>
    </row>
    <row r="65" spans="1:19">
      <c r="A65" s="4"/>
      <c r="B65" s="2"/>
      <c r="C65" s="2"/>
      <c r="D65" s="2"/>
      <c r="E65" s="11"/>
      <c r="F65" s="5"/>
      <c r="G65" s="13"/>
      <c r="H65" s="5"/>
      <c r="I65" s="5"/>
      <c r="J65" s="5"/>
      <c r="K65" s="5"/>
    </row>
    <row r="66" spans="1:19">
      <c r="A66" s="4"/>
      <c r="B66" s="2"/>
      <c r="C66" s="2"/>
      <c r="D66" s="2"/>
      <c r="E66" s="2"/>
      <c r="F66" s="5"/>
      <c r="G66" s="6"/>
      <c r="H66" s="5"/>
    </row>
    <row r="67" spans="1:19">
      <c r="A67" s="4"/>
      <c r="B67" s="1" t="s">
        <v>7</v>
      </c>
      <c r="C67" s="1"/>
      <c r="D67" s="1"/>
      <c r="E67" s="2"/>
      <c r="F67" s="2"/>
      <c r="G67" s="2"/>
      <c r="H67" s="2"/>
      <c r="I67" s="5"/>
      <c r="J67" s="5"/>
      <c r="K67" s="5"/>
    </row>
    <row r="68" spans="1:19" ht="48" customHeight="1">
      <c r="A68" s="59" t="s">
        <v>99</v>
      </c>
      <c r="B68" s="1" t="s">
        <v>0</v>
      </c>
      <c r="C68" s="1"/>
      <c r="D68" s="1"/>
      <c r="E68" s="1"/>
      <c r="F68" s="18" t="s">
        <v>1</v>
      </c>
      <c r="G68" s="31" t="s">
        <v>2</v>
      </c>
      <c r="H68" s="19" t="s">
        <v>11</v>
      </c>
      <c r="I68" s="19" t="s">
        <v>12</v>
      </c>
      <c r="J68" s="19" t="s">
        <v>13</v>
      </c>
      <c r="K68" s="19" t="s">
        <v>14</v>
      </c>
      <c r="L68" s="19" t="s">
        <v>90</v>
      </c>
      <c r="M68" s="19" t="s">
        <v>91</v>
      </c>
      <c r="N68" s="19" t="s">
        <v>92</v>
      </c>
      <c r="O68" s="19" t="s">
        <v>93</v>
      </c>
      <c r="P68" s="19" t="s">
        <v>94</v>
      </c>
      <c r="Q68" s="19" t="s">
        <v>95</v>
      </c>
      <c r="R68" s="19" t="s">
        <v>96</v>
      </c>
      <c r="S68" s="19" t="s">
        <v>97</v>
      </c>
    </row>
    <row r="69" spans="1:19">
      <c r="A69" s="4"/>
      <c r="B69" s="2"/>
      <c r="C69" s="1" t="s">
        <v>101</v>
      </c>
      <c r="D69" s="2"/>
      <c r="E69" s="2"/>
      <c r="F69" s="1"/>
      <c r="G69" s="1"/>
      <c r="H69" s="1"/>
      <c r="I69" s="2"/>
      <c r="J69" s="2"/>
      <c r="K69" s="2"/>
    </row>
    <row r="70" spans="1:19">
      <c r="A70" s="4" t="s">
        <v>64</v>
      </c>
      <c r="B70" s="2" t="s">
        <v>137</v>
      </c>
      <c r="F70" s="5" t="s">
        <v>68</v>
      </c>
      <c r="G70" s="6"/>
      <c r="H70" s="5">
        <v>0.72</v>
      </c>
      <c r="I70" s="5">
        <v>8.52</v>
      </c>
      <c r="J70" s="5">
        <v>3.6</v>
      </c>
      <c r="K70" s="7">
        <v>95</v>
      </c>
      <c r="L70" s="35">
        <v>0.03</v>
      </c>
      <c r="M70" s="35">
        <v>2.52</v>
      </c>
      <c r="N70" s="28"/>
      <c r="O70" s="35">
        <v>0.06</v>
      </c>
      <c r="P70" s="35">
        <v>21</v>
      </c>
      <c r="Q70" s="35">
        <v>27.6</v>
      </c>
      <c r="R70" s="35">
        <v>7.8</v>
      </c>
      <c r="S70" s="35">
        <v>0.3</v>
      </c>
    </row>
    <row r="71" spans="1:19">
      <c r="A71" s="4" t="s">
        <v>21</v>
      </c>
      <c r="B71" s="2" t="s">
        <v>100</v>
      </c>
      <c r="F71" s="5">
        <v>100</v>
      </c>
      <c r="G71" s="6"/>
      <c r="H71" s="5">
        <v>0.4</v>
      </c>
      <c r="I71" s="5">
        <v>0.4</v>
      </c>
      <c r="J71" s="5">
        <v>9.8000000000000007</v>
      </c>
      <c r="K71" s="5">
        <v>47</v>
      </c>
      <c r="L71" s="28">
        <v>0.03</v>
      </c>
      <c r="M71" s="28">
        <v>10</v>
      </c>
      <c r="N71" s="28"/>
      <c r="O71" s="28">
        <v>0.2</v>
      </c>
      <c r="P71" s="28">
        <v>16</v>
      </c>
      <c r="Q71" s="28">
        <v>11</v>
      </c>
      <c r="R71" s="28">
        <v>9</v>
      </c>
      <c r="S71" s="28">
        <v>2.2000000000000002</v>
      </c>
    </row>
    <row r="72" spans="1:19" ht="27" customHeight="1">
      <c r="A72" s="4" t="s">
        <v>65</v>
      </c>
      <c r="B72" s="84" t="s">
        <v>66</v>
      </c>
      <c r="C72" s="85"/>
      <c r="D72" s="85"/>
      <c r="E72" s="85"/>
      <c r="F72" s="5">
        <v>100</v>
      </c>
      <c r="G72" s="6"/>
      <c r="H72" s="5">
        <v>1.6</v>
      </c>
      <c r="I72" s="5">
        <v>4.5999999999999996</v>
      </c>
      <c r="J72" s="5">
        <v>10.8</v>
      </c>
      <c r="K72" s="7">
        <v>90</v>
      </c>
      <c r="L72" s="28">
        <v>0.03</v>
      </c>
      <c r="M72" s="28">
        <v>1.2</v>
      </c>
      <c r="N72" s="28">
        <v>10</v>
      </c>
      <c r="O72" s="28">
        <v>0.2</v>
      </c>
      <c r="P72" s="28">
        <v>29</v>
      </c>
      <c r="Q72" s="28">
        <v>33</v>
      </c>
      <c r="R72" s="28">
        <v>15</v>
      </c>
      <c r="S72" s="28">
        <v>1.6</v>
      </c>
    </row>
    <row r="73" spans="1:19">
      <c r="A73" s="4"/>
      <c r="B73" s="2"/>
      <c r="F73" s="5"/>
      <c r="G73" s="9"/>
      <c r="H73" s="9">
        <f>SUM(H70:H72)/3</f>
        <v>0.90666666666666673</v>
      </c>
      <c r="I73" s="9">
        <f t="shared" ref="I73:S73" si="13">SUM(I70:I72)/3</f>
        <v>4.5066666666666668</v>
      </c>
      <c r="J73" s="9">
        <f t="shared" si="13"/>
        <v>8.0666666666666682</v>
      </c>
      <c r="K73" s="9">
        <f t="shared" si="13"/>
        <v>77.333333333333329</v>
      </c>
      <c r="L73" s="9">
        <f t="shared" si="13"/>
        <v>0.03</v>
      </c>
      <c r="M73" s="9">
        <f t="shared" si="13"/>
        <v>4.5733333333333333</v>
      </c>
      <c r="N73" s="9">
        <f t="shared" si="13"/>
        <v>3.3333333333333335</v>
      </c>
      <c r="O73" s="9">
        <f t="shared" si="13"/>
        <v>0.15333333333333335</v>
      </c>
      <c r="P73" s="9">
        <f t="shared" si="13"/>
        <v>22</v>
      </c>
      <c r="Q73" s="9">
        <f t="shared" si="13"/>
        <v>23.866666666666664</v>
      </c>
      <c r="R73" s="9">
        <f t="shared" si="13"/>
        <v>10.6</v>
      </c>
      <c r="S73" s="9">
        <f t="shared" si="13"/>
        <v>1.3666666666666665</v>
      </c>
    </row>
    <row r="74" spans="1:19">
      <c r="A74" s="4"/>
      <c r="B74" s="2"/>
      <c r="C74" s="1" t="s">
        <v>102</v>
      </c>
      <c r="D74" s="2"/>
      <c r="E74" s="2"/>
      <c r="F74" s="5"/>
      <c r="G74" s="9"/>
      <c r="H74" s="9"/>
      <c r="I74" s="5"/>
      <c r="J74" s="5"/>
      <c r="K74" s="5"/>
      <c r="L74" s="28"/>
      <c r="M74" s="28"/>
      <c r="N74" s="28"/>
      <c r="O74" s="28"/>
      <c r="P74" s="28"/>
      <c r="Q74" s="28"/>
      <c r="R74" s="28"/>
      <c r="S74" s="28"/>
    </row>
    <row r="75" spans="1:19">
      <c r="A75" s="4" t="s">
        <v>47</v>
      </c>
      <c r="B75" s="2" t="s">
        <v>138</v>
      </c>
      <c r="F75" s="5" t="s">
        <v>68</v>
      </c>
      <c r="G75" s="6"/>
      <c r="H75" s="5">
        <v>19.14</v>
      </c>
      <c r="I75" s="5">
        <v>10.23</v>
      </c>
      <c r="J75" s="6">
        <v>4.26</v>
      </c>
      <c r="K75" s="7">
        <v>186</v>
      </c>
      <c r="L75" s="28">
        <v>0.15</v>
      </c>
      <c r="M75" s="28">
        <v>2.71</v>
      </c>
      <c r="N75" s="28">
        <v>20</v>
      </c>
      <c r="O75" s="28">
        <v>5.98</v>
      </c>
      <c r="P75" s="28">
        <v>28.75</v>
      </c>
      <c r="Q75" s="28">
        <v>224.25</v>
      </c>
      <c r="R75" s="28">
        <v>38.380000000000003</v>
      </c>
      <c r="S75" s="28">
        <v>1.62</v>
      </c>
    </row>
    <row r="76" spans="1:19">
      <c r="A76" s="4" t="s">
        <v>35</v>
      </c>
      <c r="B76" s="2" t="s">
        <v>33</v>
      </c>
      <c r="F76" s="5" t="s">
        <v>69</v>
      </c>
      <c r="G76" s="6"/>
      <c r="H76" s="5">
        <v>28.58</v>
      </c>
      <c r="I76" s="6">
        <v>12</v>
      </c>
      <c r="J76" s="6">
        <v>4.67</v>
      </c>
      <c r="K76" s="7">
        <v>241</v>
      </c>
      <c r="L76" s="28">
        <v>7.0000000000000007E-2</v>
      </c>
      <c r="M76" s="28">
        <v>5</v>
      </c>
      <c r="N76" s="28">
        <v>11.1</v>
      </c>
      <c r="O76" s="28">
        <v>1</v>
      </c>
      <c r="P76" s="28">
        <v>20.8</v>
      </c>
      <c r="Q76" s="28">
        <v>90.8</v>
      </c>
      <c r="R76" s="28">
        <v>24</v>
      </c>
      <c r="S76" s="28">
        <v>1.03</v>
      </c>
    </row>
    <row r="77" spans="1:19">
      <c r="A77" s="4"/>
      <c r="B77" s="2"/>
      <c r="F77" s="5"/>
      <c r="G77" s="9"/>
      <c r="H77" s="9">
        <f>SUM(H75:H76)/2</f>
        <v>23.86</v>
      </c>
      <c r="I77" s="9">
        <f t="shared" ref="I77:S77" si="14">SUM(I75:I76)/2</f>
        <v>11.115</v>
      </c>
      <c r="J77" s="9">
        <f t="shared" si="14"/>
        <v>4.4649999999999999</v>
      </c>
      <c r="K77" s="9">
        <f t="shared" si="14"/>
        <v>213.5</v>
      </c>
      <c r="L77" s="9">
        <f t="shared" si="14"/>
        <v>0.11</v>
      </c>
      <c r="M77" s="9">
        <f t="shared" si="14"/>
        <v>3.855</v>
      </c>
      <c r="N77" s="9">
        <f t="shared" si="14"/>
        <v>15.55</v>
      </c>
      <c r="O77" s="9">
        <f t="shared" si="14"/>
        <v>3.49</v>
      </c>
      <c r="P77" s="9">
        <f t="shared" si="14"/>
        <v>24.774999999999999</v>
      </c>
      <c r="Q77" s="9">
        <f t="shared" si="14"/>
        <v>157.52500000000001</v>
      </c>
      <c r="R77" s="9">
        <f t="shared" si="14"/>
        <v>31.19</v>
      </c>
      <c r="S77" s="9">
        <f t="shared" si="14"/>
        <v>1.3250000000000002</v>
      </c>
    </row>
    <row r="78" spans="1:19">
      <c r="A78" s="4"/>
      <c r="B78" s="2"/>
      <c r="C78" s="1" t="s">
        <v>103</v>
      </c>
      <c r="D78" s="1"/>
      <c r="E78" s="2"/>
      <c r="F78" s="5"/>
      <c r="G78" s="9"/>
      <c r="H78" s="9"/>
      <c r="I78" s="9"/>
      <c r="J78" s="9"/>
      <c r="K78" s="10"/>
      <c r="L78" s="28"/>
      <c r="M78" s="28"/>
      <c r="N78" s="28"/>
      <c r="O78" s="28"/>
      <c r="P78" s="28"/>
      <c r="Q78" s="28"/>
      <c r="R78" s="28"/>
      <c r="S78" s="28"/>
    </row>
    <row r="79" spans="1:19">
      <c r="A79" s="4" t="s">
        <v>28</v>
      </c>
      <c r="B79" s="2" t="s">
        <v>139</v>
      </c>
      <c r="C79" s="2"/>
      <c r="D79" s="2"/>
      <c r="E79" s="2"/>
      <c r="F79" s="5" t="s">
        <v>58</v>
      </c>
      <c r="G79" s="6"/>
      <c r="H79" s="5">
        <v>6.94</v>
      </c>
      <c r="I79" s="5">
        <v>9.14</v>
      </c>
      <c r="J79" s="5">
        <v>42.01</v>
      </c>
      <c r="K79" s="5">
        <v>302</v>
      </c>
      <c r="L79" s="28">
        <v>0.08</v>
      </c>
      <c r="M79" s="28"/>
      <c r="N79" s="28">
        <v>21.2</v>
      </c>
      <c r="O79" s="28">
        <v>0.96</v>
      </c>
      <c r="P79" s="28">
        <v>11.16</v>
      </c>
      <c r="Q79" s="28">
        <v>48.72</v>
      </c>
      <c r="R79" s="28">
        <v>8.76</v>
      </c>
      <c r="S79" s="28">
        <v>0.9</v>
      </c>
    </row>
    <row r="80" spans="1:19">
      <c r="A80" s="4"/>
      <c r="G80" s="9"/>
      <c r="H80" s="9">
        <f>SUM(H79)</f>
        <v>6.94</v>
      </c>
      <c r="I80" s="9">
        <f>SUM(I79)</f>
        <v>9.14</v>
      </c>
      <c r="J80" s="9">
        <f>SUM(J79)</f>
        <v>42.01</v>
      </c>
      <c r="K80" s="10">
        <f>SUM(K79)</f>
        <v>302</v>
      </c>
      <c r="L80" s="23">
        <f>SUM(L79)</f>
        <v>0.08</v>
      </c>
      <c r="M80" s="23"/>
      <c r="N80" s="23">
        <f t="shared" ref="N80:S80" si="15">SUM(N79)</f>
        <v>21.2</v>
      </c>
      <c r="O80" s="23">
        <f t="shared" si="15"/>
        <v>0.96</v>
      </c>
      <c r="P80" s="23">
        <f t="shared" si="15"/>
        <v>11.16</v>
      </c>
      <c r="Q80" s="23">
        <f t="shared" si="15"/>
        <v>48.72</v>
      </c>
      <c r="R80" s="23">
        <f t="shared" si="15"/>
        <v>8.76</v>
      </c>
      <c r="S80" s="23">
        <f t="shared" si="15"/>
        <v>0.9</v>
      </c>
    </row>
    <row r="81" spans="1:19">
      <c r="A81" s="4"/>
      <c r="B81" s="2"/>
      <c r="C81" s="1" t="s">
        <v>104</v>
      </c>
      <c r="D81" s="1"/>
      <c r="E81" s="2"/>
      <c r="F81" s="5"/>
      <c r="G81" s="5"/>
      <c r="H81" s="5"/>
      <c r="I81" s="5"/>
      <c r="J81" s="5"/>
      <c r="K81" s="5"/>
      <c r="L81" s="28"/>
      <c r="M81" s="28"/>
      <c r="N81" s="28"/>
      <c r="O81" s="28"/>
      <c r="P81" s="28"/>
      <c r="Q81" s="28"/>
      <c r="R81" s="28"/>
      <c r="S81" s="28"/>
    </row>
    <row r="82" spans="1:19">
      <c r="A82" s="4" t="s">
        <v>37</v>
      </c>
      <c r="B82" s="2" t="s">
        <v>67</v>
      </c>
      <c r="C82" s="2"/>
      <c r="D82" s="2"/>
      <c r="E82" s="2"/>
      <c r="F82" s="5">
        <v>200</v>
      </c>
      <c r="G82" s="6"/>
      <c r="H82" s="5">
        <v>1.2</v>
      </c>
      <c r="I82" s="5"/>
      <c r="J82" s="5">
        <v>32.6</v>
      </c>
      <c r="K82" s="5">
        <v>130</v>
      </c>
      <c r="L82" s="28">
        <v>0.02</v>
      </c>
      <c r="M82" s="28">
        <v>0.8</v>
      </c>
      <c r="N82" s="28"/>
      <c r="O82" s="28">
        <v>1.1000000000000001</v>
      </c>
      <c r="P82" s="28">
        <v>32.6</v>
      </c>
      <c r="Q82" s="28">
        <v>29.2</v>
      </c>
      <c r="R82" s="28">
        <v>21</v>
      </c>
      <c r="S82" s="28">
        <v>1.2</v>
      </c>
    </row>
    <row r="83" spans="1:19">
      <c r="A83" s="4"/>
      <c r="B83" s="2"/>
      <c r="C83" s="2"/>
      <c r="D83" s="2"/>
      <c r="E83" s="2"/>
      <c r="F83" s="5"/>
      <c r="G83" s="9"/>
      <c r="H83" s="9">
        <f>SUM(H82)</f>
        <v>1.2</v>
      </c>
      <c r="I83" s="9">
        <f t="shared" ref="I83:S83" si="16">SUM(I82)</f>
        <v>0</v>
      </c>
      <c r="J83" s="9">
        <f t="shared" si="16"/>
        <v>32.6</v>
      </c>
      <c r="K83" s="9">
        <f t="shared" si="16"/>
        <v>130</v>
      </c>
      <c r="L83" s="9">
        <f t="shared" si="16"/>
        <v>0.02</v>
      </c>
      <c r="M83" s="9">
        <f t="shared" si="16"/>
        <v>0.8</v>
      </c>
      <c r="N83" s="9">
        <f t="shared" si="16"/>
        <v>0</v>
      </c>
      <c r="O83" s="9">
        <f t="shared" si="16"/>
        <v>1.1000000000000001</v>
      </c>
      <c r="P83" s="9">
        <f t="shared" si="16"/>
        <v>32.6</v>
      </c>
      <c r="Q83" s="9">
        <f t="shared" si="16"/>
        <v>29.2</v>
      </c>
      <c r="R83" s="9">
        <f t="shared" si="16"/>
        <v>21</v>
      </c>
      <c r="S83" s="9">
        <f t="shared" si="16"/>
        <v>1.2</v>
      </c>
    </row>
    <row r="84" spans="1:19">
      <c r="A84" s="4"/>
      <c r="B84" s="2" t="s">
        <v>4</v>
      </c>
      <c r="C84" s="2"/>
      <c r="D84" s="2"/>
      <c r="E84" s="2"/>
      <c r="F84" s="5">
        <v>40</v>
      </c>
      <c r="G84" s="6"/>
      <c r="H84" s="5">
        <v>2.9</v>
      </c>
      <c r="I84" s="5">
        <v>0.8</v>
      </c>
      <c r="J84" s="5">
        <v>17</v>
      </c>
      <c r="K84" s="5">
        <v>90</v>
      </c>
      <c r="L84" s="28">
        <v>0.04</v>
      </c>
      <c r="M84" s="28"/>
      <c r="N84" s="28"/>
      <c r="O84" s="28">
        <v>0.4</v>
      </c>
      <c r="P84" s="28">
        <v>8.6999999999999993</v>
      </c>
      <c r="Q84" s="28">
        <v>34.1</v>
      </c>
      <c r="R84" s="28">
        <v>9.1</v>
      </c>
      <c r="S84" s="28">
        <v>0.52</v>
      </c>
    </row>
    <row r="85" spans="1:19">
      <c r="A85" s="4"/>
      <c r="B85" s="2"/>
      <c r="C85" s="2"/>
      <c r="D85" s="2"/>
      <c r="E85" s="2"/>
      <c r="F85" s="5"/>
      <c r="G85" s="6"/>
      <c r="H85" s="5"/>
      <c r="I85" s="14"/>
      <c r="J85" s="14"/>
      <c r="K85" s="15"/>
      <c r="L85" s="28"/>
      <c r="M85" s="28"/>
      <c r="N85" s="28"/>
      <c r="O85" s="28"/>
      <c r="P85" s="28"/>
      <c r="Q85" s="28"/>
      <c r="R85" s="28"/>
      <c r="S85" s="28"/>
    </row>
    <row r="86" spans="1:19">
      <c r="A86" s="4"/>
      <c r="B86" s="2"/>
      <c r="C86" s="2"/>
      <c r="D86" s="2"/>
      <c r="E86" s="3"/>
      <c r="F86" s="11" t="s">
        <v>5</v>
      </c>
      <c r="G86" s="9"/>
      <c r="H86" s="9">
        <f t="shared" ref="H86:S86" si="17">H73+H77+H80+H83+H84</f>
        <v>35.806666666666665</v>
      </c>
      <c r="I86" s="9">
        <f t="shared" si="17"/>
        <v>25.561666666666667</v>
      </c>
      <c r="J86" s="9">
        <f t="shared" si="17"/>
        <v>104.14166666666667</v>
      </c>
      <c r="K86" s="9">
        <f t="shared" si="17"/>
        <v>812.83333333333326</v>
      </c>
      <c r="L86" s="9">
        <f t="shared" si="17"/>
        <v>0.28000000000000003</v>
      </c>
      <c r="M86" s="9">
        <f t="shared" si="17"/>
        <v>9.2283333333333335</v>
      </c>
      <c r="N86" s="9">
        <f t="shared" si="17"/>
        <v>40.083333333333329</v>
      </c>
      <c r="O86" s="9">
        <f t="shared" si="17"/>
        <v>6.1033333333333335</v>
      </c>
      <c r="P86" s="9">
        <f t="shared" si="17"/>
        <v>99.234999999999999</v>
      </c>
      <c r="Q86" s="9">
        <f t="shared" si="17"/>
        <v>293.41166666666669</v>
      </c>
      <c r="R86" s="9">
        <f t="shared" si="17"/>
        <v>80.649999999999991</v>
      </c>
      <c r="S86" s="9">
        <f t="shared" si="17"/>
        <v>5.3116666666666656</v>
      </c>
    </row>
    <row r="87" spans="1:19">
      <c r="A87" s="4"/>
      <c r="B87" s="2"/>
      <c r="C87" s="1"/>
      <c r="D87" s="2"/>
      <c r="E87" s="3"/>
      <c r="F87" s="5"/>
      <c r="G87" s="5"/>
      <c r="H87" s="5"/>
      <c r="I87" s="5"/>
      <c r="J87" s="5"/>
      <c r="K87" s="7"/>
    </row>
    <row r="88" spans="1:19">
      <c r="A88" s="70"/>
      <c r="B88" s="64" t="s">
        <v>116</v>
      </c>
      <c r="C88" s="68"/>
      <c r="D88" s="68"/>
      <c r="E88" s="68"/>
      <c r="F88" s="68"/>
      <c r="G88" s="68"/>
      <c r="H88" s="68"/>
      <c r="I88" s="68"/>
      <c r="J88" s="68"/>
      <c r="K88" s="35"/>
      <c r="L88" s="35"/>
      <c r="M88" s="35"/>
      <c r="N88" s="35"/>
      <c r="O88" s="35"/>
      <c r="P88" s="35"/>
      <c r="Q88" s="35"/>
      <c r="R88" s="35"/>
      <c r="S88" s="72"/>
    </row>
    <row r="89" spans="1:19">
      <c r="A89" s="70"/>
      <c r="B89" s="70"/>
      <c r="C89" s="70"/>
      <c r="D89" s="70"/>
      <c r="E89" s="70"/>
      <c r="F89" s="70"/>
      <c r="G89" s="70"/>
      <c r="H89" s="70"/>
      <c r="I89" s="70"/>
      <c r="J89" s="70"/>
      <c r="K89" s="35"/>
      <c r="L89" s="35"/>
      <c r="M89" s="35"/>
      <c r="N89" s="35"/>
      <c r="O89" s="35"/>
      <c r="P89" s="35"/>
      <c r="Q89" s="35"/>
      <c r="R89" s="35"/>
      <c r="S89" s="72"/>
    </row>
    <row r="90" spans="1:19" ht="15" customHeight="1">
      <c r="A90" s="68" t="s">
        <v>124</v>
      </c>
      <c r="B90" s="83" t="s">
        <v>140</v>
      </c>
      <c r="C90" s="83"/>
      <c r="D90" s="83"/>
      <c r="E90" s="83"/>
      <c r="F90" s="65" t="s">
        <v>125</v>
      </c>
      <c r="G90" s="67"/>
      <c r="H90" s="67">
        <v>16.04</v>
      </c>
      <c r="I90" s="67">
        <v>30.35</v>
      </c>
      <c r="J90" s="67">
        <v>3.11</v>
      </c>
      <c r="K90" s="65">
        <v>351</v>
      </c>
      <c r="L90" s="35">
        <v>0.05</v>
      </c>
      <c r="M90" s="35">
        <v>0.05</v>
      </c>
      <c r="N90" s="35">
        <v>207.2</v>
      </c>
      <c r="O90" s="35">
        <v>1.61</v>
      </c>
      <c r="P90" s="35">
        <v>146.6</v>
      </c>
      <c r="Q90" s="35">
        <v>317.66000000000003</v>
      </c>
      <c r="R90" s="35">
        <v>23.92</v>
      </c>
      <c r="S90" s="35">
        <v>3.54</v>
      </c>
    </row>
    <row r="91" spans="1:19">
      <c r="A91" s="68" t="s">
        <v>126</v>
      </c>
      <c r="B91" s="82" t="s">
        <v>127</v>
      </c>
      <c r="C91" s="82"/>
      <c r="D91" s="82"/>
      <c r="E91" s="72"/>
      <c r="F91" s="65">
        <v>200</v>
      </c>
      <c r="G91" s="67"/>
      <c r="H91" s="67">
        <v>3.5</v>
      </c>
      <c r="I91" s="67">
        <v>3.4</v>
      </c>
      <c r="J91" s="67">
        <v>22.3</v>
      </c>
      <c r="K91" s="65">
        <v>130</v>
      </c>
      <c r="L91" s="35">
        <v>0.03</v>
      </c>
      <c r="M91" s="35">
        <v>0.52</v>
      </c>
      <c r="N91" s="35">
        <v>18</v>
      </c>
      <c r="O91" s="35">
        <v>0.11</v>
      </c>
      <c r="P91" s="35">
        <v>110.6</v>
      </c>
      <c r="Q91" s="35">
        <v>101.1</v>
      </c>
      <c r="R91" s="35">
        <v>27</v>
      </c>
      <c r="S91" s="35">
        <v>0.9</v>
      </c>
    </row>
    <row r="92" spans="1:19">
      <c r="A92" s="68"/>
      <c r="B92" s="68" t="s">
        <v>109</v>
      </c>
      <c r="C92" s="68"/>
      <c r="D92" s="68"/>
      <c r="E92" s="72"/>
      <c r="F92" s="65">
        <v>35</v>
      </c>
      <c r="G92" s="67"/>
      <c r="H92" s="66">
        <v>2.2999999999999998</v>
      </c>
      <c r="I92" s="66">
        <v>0.4</v>
      </c>
      <c r="J92" s="66">
        <v>12.3</v>
      </c>
      <c r="K92" s="65">
        <v>72</v>
      </c>
      <c r="L92" s="35">
        <v>0.04</v>
      </c>
      <c r="M92" s="35"/>
      <c r="N92" s="35"/>
      <c r="O92" s="35">
        <v>0.4</v>
      </c>
      <c r="P92" s="35">
        <v>8.1999999999999993</v>
      </c>
      <c r="Q92" s="35">
        <v>36.9</v>
      </c>
      <c r="R92" s="35">
        <v>11</v>
      </c>
      <c r="S92" s="35">
        <v>0.91</v>
      </c>
    </row>
    <row r="93" spans="1:19">
      <c r="A93" s="70"/>
      <c r="B93" s="64" t="s">
        <v>108</v>
      </c>
      <c r="C93" s="68"/>
      <c r="D93" s="68"/>
      <c r="E93" s="72"/>
      <c r="F93" s="65"/>
      <c r="G93" s="63"/>
      <c r="H93" s="63">
        <f t="shared" ref="H93:S93" si="18">SUM(H90:H92)</f>
        <v>21.84</v>
      </c>
      <c r="I93" s="63">
        <f t="shared" si="18"/>
        <v>34.15</v>
      </c>
      <c r="J93" s="62">
        <f t="shared" si="18"/>
        <v>37.71</v>
      </c>
      <c r="K93" s="61">
        <f t="shared" si="18"/>
        <v>553</v>
      </c>
      <c r="L93" s="24">
        <f t="shared" si="18"/>
        <v>0.12</v>
      </c>
      <c r="M93" s="24">
        <f t="shared" si="18"/>
        <v>0.57000000000000006</v>
      </c>
      <c r="N93" s="24">
        <f t="shared" si="18"/>
        <v>225.2</v>
      </c>
      <c r="O93" s="24">
        <f t="shared" si="18"/>
        <v>2.12</v>
      </c>
      <c r="P93" s="24">
        <f t="shared" si="18"/>
        <v>265.39999999999998</v>
      </c>
      <c r="Q93" s="24">
        <f t="shared" si="18"/>
        <v>455.65999999999997</v>
      </c>
      <c r="R93" s="24">
        <f t="shared" si="18"/>
        <v>61.92</v>
      </c>
      <c r="S93" s="24">
        <f t="shared" si="18"/>
        <v>5.3500000000000005</v>
      </c>
    </row>
    <row r="94" spans="1:19">
      <c r="A94" s="4"/>
    </row>
    <row r="95" spans="1:19">
      <c r="A95" s="4"/>
      <c r="B95" s="1"/>
      <c r="C95" s="1"/>
      <c r="D95" s="1"/>
      <c r="E95" s="1"/>
      <c r="F95" s="1"/>
      <c r="G95" s="1"/>
      <c r="H95" s="1"/>
      <c r="L95" s="12"/>
      <c r="M95" s="12"/>
      <c r="N95" s="12"/>
      <c r="O95" s="12"/>
      <c r="P95" s="12"/>
      <c r="Q95" s="12"/>
      <c r="R95" s="12"/>
      <c r="S95" s="12"/>
    </row>
    <row r="96" spans="1:19">
      <c r="A96" s="4"/>
      <c r="B96" s="1" t="s">
        <v>8</v>
      </c>
      <c r="C96" s="2"/>
      <c r="D96" s="2"/>
      <c r="E96" s="2"/>
      <c r="F96" s="11"/>
      <c r="G96" s="9"/>
      <c r="H96" s="1"/>
      <c r="I96" s="5"/>
      <c r="J96" s="5"/>
      <c r="K96" s="5"/>
    </row>
    <row r="97" spans="1:19" ht="30.75" customHeight="1">
      <c r="A97" s="59" t="s">
        <v>99</v>
      </c>
      <c r="B97" s="1" t="s">
        <v>0</v>
      </c>
      <c r="C97" s="1"/>
      <c r="D97" s="1"/>
      <c r="E97" s="1"/>
      <c r="F97" s="18" t="s">
        <v>1</v>
      </c>
      <c r="G97" s="31" t="s">
        <v>2</v>
      </c>
      <c r="H97" s="19" t="s">
        <v>11</v>
      </c>
      <c r="I97" s="19" t="s">
        <v>12</v>
      </c>
      <c r="J97" s="19" t="s">
        <v>13</v>
      </c>
      <c r="K97" s="19" t="s">
        <v>14</v>
      </c>
      <c r="L97" s="19" t="s">
        <v>90</v>
      </c>
      <c r="M97" s="19" t="s">
        <v>91</v>
      </c>
      <c r="N97" s="19" t="s">
        <v>92</v>
      </c>
      <c r="O97" s="19" t="s">
        <v>93</v>
      </c>
      <c r="P97" s="19" t="s">
        <v>94</v>
      </c>
      <c r="Q97" s="19" t="s">
        <v>95</v>
      </c>
      <c r="R97" s="19" t="s">
        <v>96</v>
      </c>
      <c r="S97" s="19" t="s">
        <v>97</v>
      </c>
    </row>
    <row r="98" spans="1:19">
      <c r="A98" s="4"/>
      <c r="B98" s="2"/>
      <c r="C98" s="1" t="s">
        <v>107</v>
      </c>
      <c r="D98" s="2"/>
      <c r="E98" s="2"/>
      <c r="F98" s="1"/>
      <c r="G98" s="1"/>
      <c r="H98" s="1"/>
      <c r="I98" s="1"/>
      <c r="J98" s="1"/>
      <c r="K98" s="8"/>
    </row>
    <row r="99" spans="1:19">
      <c r="A99" s="4" t="s">
        <v>54</v>
      </c>
      <c r="B99" s="2" t="s">
        <v>134</v>
      </c>
      <c r="F99" s="5" t="s">
        <v>141</v>
      </c>
      <c r="G99" s="6"/>
      <c r="H99" s="5">
        <v>0.79</v>
      </c>
      <c r="I99" s="5">
        <v>8.14</v>
      </c>
      <c r="J99" s="5">
        <v>2.72</v>
      </c>
      <c r="K99" s="7">
        <v>90</v>
      </c>
      <c r="L99" s="35">
        <v>0.04</v>
      </c>
      <c r="M99" s="35">
        <v>14.56</v>
      </c>
      <c r="N99" s="35">
        <v>0.16</v>
      </c>
      <c r="O99" s="35">
        <v>0.4</v>
      </c>
      <c r="P99" s="35">
        <v>36</v>
      </c>
      <c r="Q99" s="35">
        <v>26.4</v>
      </c>
      <c r="R99" s="35">
        <v>13.6</v>
      </c>
      <c r="S99" s="35">
        <v>0.64</v>
      </c>
    </row>
    <row r="100" spans="1:19">
      <c r="A100" s="4" t="s">
        <v>70</v>
      </c>
      <c r="B100" s="2" t="s">
        <v>10</v>
      </c>
      <c r="C100" s="2"/>
      <c r="D100" s="2"/>
      <c r="E100" s="2"/>
      <c r="F100" s="5">
        <v>35</v>
      </c>
      <c r="G100" s="6"/>
      <c r="H100" s="5">
        <v>5.99</v>
      </c>
      <c r="I100" s="5">
        <v>11.83</v>
      </c>
      <c r="J100" s="5">
        <v>7.0000000000000007E-2</v>
      </c>
      <c r="K100" s="5">
        <v>131</v>
      </c>
      <c r="L100" s="28">
        <v>0.35</v>
      </c>
      <c r="M100" s="28"/>
      <c r="N100" s="28"/>
      <c r="O100" s="28">
        <v>0.14000000000000001</v>
      </c>
      <c r="P100" s="28">
        <v>9.1</v>
      </c>
      <c r="Q100" s="28">
        <v>49.7</v>
      </c>
      <c r="R100" s="28">
        <v>7</v>
      </c>
      <c r="S100" s="28">
        <v>0.67</v>
      </c>
    </row>
    <row r="101" spans="1:19">
      <c r="A101" s="4" t="s">
        <v>21</v>
      </c>
      <c r="B101" s="2" t="s">
        <v>100</v>
      </c>
      <c r="F101" s="5">
        <v>120</v>
      </c>
      <c r="G101" s="6"/>
      <c r="H101" s="5">
        <v>0.48</v>
      </c>
      <c r="I101" s="5">
        <v>0.48</v>
      </c>
      <c r="J101" s="5">
        <v>11.76</v>
      </c>
      <c r="K101" s="5">
        <v>56</v>
      </c>
      <c r="L101" s="28">
        <v>0.04</v>
      </c>
      <c r="M101" s="28">
        <v>12</v>
      </c>
      <c r="N101" s="28"/>
      <c r="O101" s="28">
        <v>0.24</v>
      </c>
      <c r="P101" s="28">
        <v>19.2</v>
      </c>
      <c r="Q101" s="28">
        <v>13.2</v>
      </c>
      <c r="R101" s="28">
        <v>10.8</v>
      </c>
      <c r="S101" s="28">
        <v>2.64</v>
      </c>
    </row>
    <row r="102" spans="1:19">
      <c r="A102" s="4"/>
      <c r="B102" s="2"/>
      <c r="F102" s="5"/>
      <c r="G102" s="9"/>
      <c r="H102" s="9">
        <f>SUM(H99:H101)/3</f>
        <v>2.42</v>
      </c>
      <c r="I102" s="9">
        <f t="shared" ref="I102:S102" si="19">SUM(I99:I101)/3</f>
        <v>6.8166666666666664</v>
      </c>
      <c r="J102" s="9">
        <f t="shared" si="19"/>
        <v>4.8500000000000005</v>
      </c>
      <c r="K102" s="9">
        <f t="shared" si="19"/>
        <v>92.333333333333329</v>
      </c>
      <c r="L102" s="9">
        <f t="shared" si="19"/>
        <v>0.14333333333333331</v>
      </c>
      <c r="M102" s="9">
        <f t="shared" si="19"/>
        <v>8.8533333333333335</v>
      </c>
      <c r="N102" s="9">
        <f t="shared" si="19"/>
        <v>5.3333333333333337E-2</v>
      </c>
      <c r="O102" s="9">
        <f t="shared" si="19"/>
        <v>0.26</v>
      </c>
      <c r="P102" s="9">
        <f t="shared" si="19"/>
        <v>21.433333333333334</v>
      </c>
      <c r="Q102" s="9">
        <f t="shared" si="19"/>
        <v>29.766666666666666</v>
      </c>
      <c r="R102" s="9">
        <f t="shared" si="19"/>
        <v>10.466666666666667</v>
      </c>
      <c r="S102" s="9">
        <f t="shared" si="19"/>
        <v>1.3166666666666667</v>
      </c>
    </row>
    <row r="103" spans="1:19">
      <c r="A103" s="4"/>
      <c r="B103" s="2"/>
      <c r="C103" s="1" t="s">
        <v>106</v>
      </c>
      <c r="D103" s="2"/>
      <c r="E103" s="2"/>
      <c r="F103" s="5"/>
      <c r="G103" s="9"/>
      <c r="H103" s="9"/>
      <c r="I103" s="9"/>
      <c r="J103" s="9"/>
      <c r="K103" s="10"/>
      <c r="L103" s="28"/>
      <c r="M103" s="28"/>
      <c r="N103" s="28"/>
      <c r="O103" s="28"/>
      <c r="P103" s="28"/>
      <c r="Q103" s="28"/>
      <c r="R103" s="28"/>
      <c r="S103" s="28"/>
    </row>
    <row r="104" spans="1:19">
      <c r="A104" s="4" t="s">
        <v>30</v>
      </c>
      <c r="B104" s="84" t="s">
        <v>20</v>
      </c>
      <c r="C104" s="84"/>
      <c r="D104" s="84"/>
      <c r="E104" s="84"/>
      <c r="F104" s="5" t="s">
        <v>71</v>
      </c>
      <c r="G104" s="6"/>
      <c r="H104" s="5">
        <v>15.26</v>
      </c>
      <c r="I104" s="5">
        <v>17.91</v>
      </c>
      <c r="J104" s="5">
        <v>8.0500000000000007</v>
      </c>
      <c r="K104" s="5">
        <v>255</v>
      </c>
      <c r="L104" s="28">
        <v>0.06</v>
      </c>
      <c r="M104" s="28">
        <v>4.42</v>
      </c>
      <c r="N104" s="28">
        <v>9.6199999999999992</v>
      </c>
      <c r="O104" s="28">
        <v>0.87</v>
      </c>
      <c r="P104" s="28">
        <v>18.27</v>
      </c>
      <c r="Q104" s="28">
        <v>76.92</v>
      </c>
      <c r="R104" s="28">
        <v>20.190000000000001</v>
      </c>
      <c r="S104" s="28">
        <v>0.87</v>
      </c>
    </row>
    <row r="105" spans="1:19" ht="15" customHeight="1">
      <c r="A105" s="4" t="s">
        <v>29</v>
      </c>
      <c r="B105" s="2" t="s">
        <v>39</v>
      </c>
      <c r="F105" s="5">
        <v>100</v>
      </c>
      <c r="G105" s="6"/>
      <c r="H105" s="5">
        <v>15.76</v>
      </c>
      <c r="I105" s="5">
        <v>15.29</v>
      </c>
      <c r="J105" s="5">
        <v>13.09</v>
      </c>
      <c r="K105" s="5">
        <v>256</v>
      </c>
      <c r="L105" s="28">
        <v>0.06</v>
      </c>
      <c r="M105" s="28"/>
      <c r="N105" s="28"/>
      <c r="O105" s="28">
        <v>3.2</v>
      </c>
      <c r="P105" s="28">
        <v>10.42</v>
      </c>
      <c r="Q105" s="28">
        <v>166.76</v>
      </c>
      <c r="R105" s="28">
        <v>30.6</v>
      </c>
      <c r="S105" s="28">
        <v>2.68</v>
      </c>
    </row>
    <row r="106" spans="1:19">
      <c r="A106" s="4"/>
      <c r="B106" s="2"/>
      <c r="C106" s="2"/>
      <c r="D106" s="2"/>
      <c r="E106" s="2"/>
      <c r="F106" s="5"/>
      <c r="G106" s="9"/>
      <c r="H106" s="9">
        <f>SUM(H104:H105)/2</f>
        <v>15.51</v>
      </c>
      <c r="I106" s="9">
        <f t="shared" ref="I106:S106" si="20">SUM(I104:I105)/2</f>
        <v>16.600000000000001</v>
      </c>
      <c r="J106" s="9">
        <f t="shared" si="20"/>
        <v>10.57</v>
      </c>
      <c r="K106" s="9">
        <f t="shared" si="20"/>
        <v>255.5</v>
      </c>
      <c r="L106" s="9">
        <f t="shared" si="20"/>
        <v>0.06</v>
      </c>
      <c r="M106" s="9">
        <f t="shared" si="20"/>
        <v>2.21</v>
      </c>
      <c r="N106" s="9">
        <f t="shared" si="20"/>
        <v>4.8099999999999996</v>
      </c>
      <c r="O106" s="9">
        <f t="shared" si="20"/>
        <v>2.0350000000000001</v>
      </c>
      <c r="P106" s="9">
        <f t="shared" si="20"/>
        <v>14.344999999999999</v>
      </c>
      <c r="Q106" s="9">
        <f t="shared" si="20"/>
        <v>121.84</v>
      </c>
      <c r="R106" s="9">
        <f t="shared" si="20"/>
        <v>25.395000000000003</v>
      </c>
      <c r="S106" s="9">
        <f t="shared" si="20"/>
        <v>1.7750000000000001</v>
      </c>
    </row>
    <row r="107" spans="1:19">
      <c r="A107" s="4"/>
      <c r="F107" s="5"/>
      <c r="G107" s="9"/>
      <c r="H107" s="9"/>
      <c r="I107" s="9"/>
      <c r="J107" s="9"/>
      <c r="K107" s="10"/>
      <c r="L107" s="28"/>
      <c r="M107" s="28"/>
      <c r="N107" s="28"/>
      <c r="O107" s="28"/>
      <c r="P107" s="28"/>
      <c r="Q107" s="28"/>
      <c r="R107" s="28"/>
      <c r="S107" s="28"/>
    </row>
    <row r="108" spans="1:19" s="43" customFormat="1">
      <c r="A108" s="38" t="s">
        <v>75</v>
      </c>
      <c r="B108" s="39" t="s">
        <v>72</v>
      </c>
      <c r="C108" s="39"/>
      <c r="D108" s="39"/>
      <c r="E108" s="39"/>
      <c r="F108" s="40" t="s">
        <v>73</v>
      </c>
      <c r="G108" s="41"/>
      <c r="H108" s="48">
        <v>13.6</v>
      </c>
      <c r="I108" s="48">
        <v>19.88</v>
      </c>
      <c r="J108" s="48">
        <v>6.04</v>
      </c>
      <c r="K108" s="49">
        <v>257.2</v>
      </c>
      <c r="L108" s="37">
        <v>0.06</v>
      </c>
      <c r="M108" s="37">
        <v>41.56</v>
      </c>
      <c r="N108" s="37">
        <v>1.22</v>
      </c>
      <c r="O108" s="37"/>
      <c r="P108" s="37">
        <v>59.2</v>
      </c>
      <c r="Q108" s="37">
        <v>91.2</v>
      </c>
      <c r="R108" s="37">
        <v>15.92</v>
      </c>
      <c r="S108" s="37">
        <v>1.32</v>
      </c>
    </row>
    <row r="109" spans="1:19" s="43" customFormat="1">
      <c r="A109" s="38"/>
      <c r="B109" s="39"/>
      <c r="C109" s="39"/>
      <c r="D109" s="39"/>
      <c r="E109" s="39"/>
      <c r="F109" s="40"/>
      <c r="G109" s="41"/>
      <c r="H109" s="41">
        <f>H108</f>
        <v>13.6</v>
      </c>
      <c r="I109" s="41">
        <f t="shared" ref="I109:S109" si="21">I108</f>
        <v>19.88</v>
      </c>
      <c r="J109" s="41">
        <f t="shared" si="21"/>
        <v>6.04</v>
      </c>
      <c r="K109" s="41">
        <f t="shared" si="21"/>
        <v>257.2</v>
      </c>
      <c r="L109" s="41">
        <f t="shared" si="21"/>
        <v>0.06</v>
      </c>
      <c r="M109" s="41">
        <f t="shared" si="21"/>
        <v>41.56</v>
      </c>
      <c r="N109" s="41">
        <f t="shared" si="21"/>
        <v>1.22</v>
      </c>
      <c r="O109" s="41">
        <f t="shared" si="21"/>
        <v>0</v>
      </c>
      <c r="P109" s="41">
        <f t="shared" si="21"/>
        <v>59.2</v>
      </c>
      <c r="Q109" s="41">
        <f t="shared" si="21"/>
        <v>91.2</v>
      </c>
      <c r="R109" s="41">
        <f t="shared" si="21"/>
        <v>15.92</v>
      </c>
      <c r="S109" s="41">
        <f t="shared" si="21"/>
        <v>1.32</v>
      </c>
    </row>
    <row r="110" spans="1:19">
      <c r="A110" s="4"/>
      <c r="B110" s="2"/>
      <c r="C110" s="1" t="s">
        <v>103</v>
      </c>
      <c r="D110" s="1"/>
      <c r="E110" s="2"/>
      <c r="F110" s="5"/>
      <c r="G110" s="5"/>
      <c r="H110" s="5"/>
      <c r="I110" s="5"/>
      <c r="J110" s="5"/>
      <c r="K110" s="5"/>
      <c r="L110" s="28"/>
      <c r="M110" s="28"/>
      <c r="N110" s="28"/>
      <c r="O110" s="28"/>
      <c r="P110" s="28"/>
      <c r="Q110" s="28"/>
      <c r="R110" s="28"/>
      <c r="S110" s="28"/>
    </row>
    <row r="111" spans="1:19">
      <c r="A111" s="4" t="s">
        <v>19</v>
      </c>
      <c r="B111" s="2" t="s">
        <v>74</v>
      </c>
      <c r="C111" s="2"/>
      <c r="D111" s="2"/>
      <c r="E111" s="2"/>
      <c r="F111" s="5">
        <v>170</v>
      </c>
      <c r="G111" s="6"/>
      <c r="H111" s="5">
        <v>9.94</v>
      </c>
      <c r="I111" s="5">
        <v>6.87</v>
      </c>
      <c r="J111" s="5">
        <v>44.9</v>
      </c>
      <c r="K111" s="7">
        <v>281</v>
      </c>
      <c r="L111" s="28">
        <v>0.17</v>
      </c>
      <c r="M111" s="28">
        <v>0.96</v>
      </c>
      <c r="N111" s="28">
        <v>4.53</v>
      </c>
      <c r="O111" s="28">
        <v>1.1299999999999999</v>
      </c>
      <c r="P111" s="28">
        <v>59.95</v>
      </c>
      <c r="Q111" s="28">
        <v>210.8</v>
      </c>
      <c r="R111" s="28">
        <v>148.47</v>
      </c>
      <c r="S111" s="28">
        <v>4.51</v>
      </c>
    </row>
    <row r="112" spans="1:19">
      <c r="A112" s="4"/>
      <c r="B112" s="2"/>
      <c r="C112" s="1" t="s">
        <v>104</v>
      </c>
      <c r="D112" s="1"/>
      <c r="E112" s="2"/>
      <c r="F112" s="5"/>
      <c r="G112" s="9"/>
      <c r="H112" s="9">
        <f t="shared" ref="H112:S112" si="22">SUM(H111)</f>
        <v>9.94</v>
      </c>
      <c r="I112" s="9">
        <f t="shared" si="22"/>
        <v>6.87</v>
      </c>
      <c r="J112" s="9">
        <f t="shared" si="22"/>
        <v>44.9</v>
      </c>
      <c r="K112" s="10">
        <f t="shared" si="22"/>
        <v>281</v>
      </c>
      <c r="L112" s="23">
        <f t="shared" si="22"/>
        <v>0.17</v>
      </c>
      <c r="M112" s="23">
        <f t="shared" si="22"/>
        <v>0.96</v>
      </c>
      <c r="N112" s="23">
        <f t="shared" si="22"/>
        <v>4.53</v>
      </c>
      <c r="O112" s="23">
        <f t="shared" si="22"/>
        <v>1.1299999999999999</v>
      </c>
      <c r="P112" s="23">
        <f t="shared" si="22"/>
        <v>59.95</v>
      </c>
      <c r="Q112" s="23">
        <f t="shared" si="22"/>
        <v>210.8</v>
      </c>
      <c r="R112" s="23">
        <f t="shared" si="22"/>
        <v>148.47</v>
      </c>
      <c r="S112" s="23">
        <f t="shared" si="22"/>
        <v>4.51</v>
      </c>
    </row>
    <row r="113" spans="1:19" ht="16.5" customHeight="1">
      <c r="A113" s="4" t="s">
        <v>36</v>
      </c>
      <c r="B113" s="84" t="s">
        <v>34</v>
      </c>
      <c r="C113" s="84"/>
      <c r="D113" s="84"/>
      <c r="E113" s="84"/>
      <c r="F113" s="5">
        <v>200</v>
      </c>
      <c r="G113" s="6"/>
      <c r="H113" s="5">
        <v>0.2</v>
      </c>
      <c r="I113" s="5">
        <v>0.1</v>
      </c>
      <c r="J113" s="5">
        <v>25.4</v>
      </c>
      <c r="K113" s="5">
        <v>99</v>
      </c>
      <c r="L113" s="28">
        <v>0.01</v>
      </c>
      <c r="M113" s="28">
        <v>1.6</v>
      </c>
      <c r="N113" s="28"/>
      <c r="O113" s="28">
        <v>0.08</v>
      </c>
      <c r="P113" s="28">
        <v>6.27</v>
      </c>
      <c r="Q113" s="28">
        <v>3.83</v>
      </c>
      <c r="R113" s="28">
        <v>3.13</v>
      </c>
      <c r="S113" s="28">
        <v>0.83</v>
      </c>
    </row>
    <row r="114" spans="1:19">
      <c r="A114" s="4"/>
      <c r="B114" s="2"/>
      <c r="C114" s="2"/>
      <c r="D114" s="2"/>
      <c r="E114" s="2"/>
      <c r="F114" s="5"/>
      <c r="G114" s="9"/>
      <c r="H114" s="9">
        <f>SUM(H113)</f>
        <v>0.2</v>
      </c>
      <c r="I114" s="9">
        <f t="shared" ref="I114:S114" si="23">SUM(I113)</f>
        <v>0.1</v>
      </c>
      <c r="J114" s="9">
        <f t="shared" si="23"/>
        <v>25.4</v>
      </c>
      <c r="K114" s="9">
        <f t="shared" si="23"/>
        <v>99</v>
      </c>
      <c r="L114" s="9">
        <f t="shared" si="23"/>
        <v>0.01</v>
      </c>
      <c r="M114" s="9">
        <f t="shared" si="23"/>
        <v>1.6</v>
      </c>
      <c r="N114" s="9">
        <f t="shared" si="23"/>
        <v>0</v>
      </c>
      <c r="O114" s="9">
        <f t="shared" si="23"/>
        <v>0.08</v>
      </c>
      <c r="P114" s="9">
        <f t="shared" si="23"/>
        <v>6.27</v>
      </c>
      <c r="Q114" s="9">
        <f t="shared" si="23"/>
        <v>3.83</v>
      </c>
      <c r="R114" s="9">
        <f t="shared" si="23"/>
        <v>3.13</v>
      </c>
      <c r="S114" s="9">
        <f t="shared" si="23"/>
        <v>0.83</v>
      </c>
    </row>
    <row r="115" spans="1:19">
      <c r="A115" s="4"/>
      <c r="B115" s="2" t="s">
        <v>4</v>
      </c>
      <c r="C115" s="2"/>
      <c r="D115" s="2"/>
      <c r="E115" s="2"/>
      <c r="F115" s="5">
        <v>40</v>
      </c>
      <c r="G115" s="6"/>
      <c r="H115" s="5">
        <v>2.9</v>
      </c>
      <c r="I115" s="5">
        <v>0.8</v>
      </c>
      <c r="J115" s="5">
        <v>17</v>
      </c>
      <c r="K115" s="5">
        <v>90</v>
      </c>
      <c r="L115" s="28">
        <v>0.04</v>
      </c>
      <c r="M115" s="28"/>
      <c r="N115" s="28"/>
      <c r="O115" s="28">
        <v>0.4</v>
      </c>
      <c r="P115" s="28">
        <v>8.6999999999999993</v>
      </c>
      <c r="Q115" s="28">
        <v>34.1</v>
      </c>
      <c r="R115" s="28">
        <v>9.1</v>
      </c>
      <c r="S115" s="28">
        <v>0.52</v>
      </c>
    </row>
    <row r="116" spans="1:19">
      <c r="A116" s="4"/>
      <c r="B116" s="2"/>
      <c r="C116" s="2"/>
      <c r="D116" s="2"/>
      <c r="E116" s="2"/>
      <c r="F116" s="5"/>
      <c r="G116" s="6"/>
      <c r="H116" s="5"/>
      <c r="I116" s="9"/>
      <c r="J116" s="9"/>
      <c r="K116" s="10"/>
      <c r="L116" s="28"/>
      <c r="M116" s="28"/>
      <c r="N116" s="28"/>
      <c r="O116" s="28"/>
      <c r="P116" s="28"/>
      <c r="Q116" s="28"/>
      <c r="R116" s="28"/>
      <c r="S116" s="28"/>
    </row>
    <row r="117" spans="1:19">
      <c r="A117" s="4"/>
      <c r="B117" s="2"/>
      <c r="C117" s="2"/>
      <c r="D117" s="2"/>
      <c r="E117" s="3"/>
      <c r="F117" s="11" t="s">
        <v>5</v>
      </c>
      <c r="G117" s="9"/>
      <c r="H117" s="9">
        <f>H102+H106+H112+H114+H115</f>
        <v>30.969999999999995</v>
      </c>
      <c r="I117" s="9">
        <f t="shared" ref="I117:S117" si="24">I102+I106+I112+I114+I115</f>
        <v>31.186666666666671</v>
      </c>
      <c r="J117" s="9">
        <f t="shared" si="24"/>
        <v>102.72</v>
      </c>
      <c r="K117" s="9">
        <f t="shared" si="24"/>
        <v>817.83333333333326</v>
      </c>
      <c r="L117" s="9">
        <f t="shared" si="24"/>
        <v>0.42333333333333328</v>
      </c>
      <c r="M117" s="9">
        <f t="shared" si="24"/>
        <v>13.623333333333333</v>
      </c>
      <c r="N117" s="9">
        <f t="shared" si="24"/>
        <v>9.3933333333333344</v>
      </c>
      <c r="O117" s="9">
        <f t="shared" si="24"/>
        <v>3.9049999999999998</v>
      </c>
      <c r="P117" s="9">
        <f t="shared" si="24"/>
        <v>110.69833333333334</v>
      </c>
      <c r="Q117" s="9">
        <f t="shared" si="24"/>
        <v>400.3366666666667</v>
      </c>
      <c r="R117" s="9">
        <f t="shared" si="24"/>
        <v>196.56166666666667</v>
      </c>
      <c r="S117" s="9">
        <f t="shared" si="24"/>
        <v>8.9516666666666662</v>
      </c>
    </row>
    <row r="118" spans="1:19">
      <c r="A118" s="4"/>
      <c r="B118" s="2"/>
      <c r="C118" s="1"/>
      <c r="D118" s="2"/>
      <c r="E118" s="3"/>
      <c r="F118" s="5"/>
      <c r="G118" s="5"/>
      <c r="H118" s="5"/>
      <c r="I118" s="5"/>
      <c r="J118" s="5"/>
      <c r="K118" s="7"/>
      <c r="L118" s="36"/>
      <c r="M118" s="36"/>
      <c r="N118" s="36"/>
      <c r="O118" s="36"/>
      <c r="P118" s="36"/>
      <c r="Q118" s="36"/>
      <c r="R118" s="36"/>
      <c r="S118" s="36"/>
    </row>
    <row r="119" spans="1:19">
      <c r="A119" s="68"/>
      <c r="B119" s="64" t="s">
        <v>116</v>
      </c>
      <c r="C119" s="68"/>
      <c r="D119" s="68"/>
      <c r="E119" s="68"/>
      <c r="F119" s="68"/>
      <c r="G119" s="68"/>
      <c r="H119" s="68"/>
      <c r="I119" s="68"/>
      <c r="J119" s="68"/>
      <c r="K119" s="35"/>
      <c r="L119" s="35"/>
      <c r="M119" s="35"/>
      <c r="N119" s="35"/>
      <c r="O119" s="35"/>
      <c r="P119" s="35"/>
      <c r="Q119" s="35"/>
      <c r="R119" s="35"/>
      <c r="S119" s="77"/>
    </row>
    <row r="120" spans="1:19" ht="15" customHeight="1">
      <c r="A120" s="68" t="s">
        <v>128</v>
      </c>
      <c r="B120" s="83" t="s">
        <v>129</v>
      </c>
      <c r="C120" s="83"/>
      <c r="D120" s="83"/>
      <c r="E120" s="83"/>
      <c r="F120" s="65" t="s">
        <v>130</v>
      </c>
      <c r="G120" s="67"/>
      <c r="H120" s="67">
        <v>8.36</v>
      </c>
      <c r="I120" s="67">
        <v>20.14</v>
      </c>
      <c r="J120" s="67">
        <v>48.07</v>
      </c>
      <c r="K120" s="65">
        <v>415</v>
      </c>
      <c r="L120" s="35">
        <v>0.48</v>
      </c>
      <c r="M120" s="35">
        <v>2.5</v>
      </c>
      <c r="N120" s="35">
        <v>38</v>
      </c>
      <c r="O120" s="35">
        <v>5.25</v>
      </c>
      <c r="P120" s="35">
        <v>352.22</v>
      </c>
      <c r="Q120" s="35">
        <v>456.88</v>
      </c>
      <c r="R120" s="35">
        <v>148.46</v>
      </c>
      <c r="S120" s="35">
        <v>3.54</v>
      </c>
    </row>
    <row r="121" spans="1:19" ht="29.25" customHeight="1">
      <c r="A121" s="4" t="s">
        <v>55</v>
      </c>
      <c r="B121" s="84" t="s">
        <v>56</v>
      </c>
      <c r="C121" s="84"/>
      <c r="D121" s="84"/>
      <c r="E121" s="84"/>
      <c r="F121" s="5" t="s">
        <v>57</v>
      </c>
      <c r="G121" s="6"/>
      <c r="H121" s="5">
        <v>7.0000000000000007E-2</v>
      </c>
      <c r="I121" s="5">
        <v>0.02</v>
      </c>
      <c r="J121" s="5">
        <v>15</v>
      </c>
      <c r="K121" s="5">
        <v>60</v>
      </c>
      <c r="L121" s="20"/>
      <c r="M121" s="20">
        <v>0.03</v>
      </c>
      <c r="N121" s="20"/>
      <c r="O121" s="20"/>
      <c r="P121" s="20">
        <v>11.1</v>
      </c>
      <c r="Q121" s="20">
        <v>3.9</v>
      </c>
      <c r="R121" s="20">
        <v>2.2999999999999998</v>
      </c>
      <c r="S121" s="20">
        <v>0.49</v>
      </c>
    </row>
    <row r="122" spans="1:19">
      <c r="A122" s="64"/>
      <c r="B122" s="64" t="s">
        <v>108</v>
      </c>
      <c r="C122" s="64"/>
      <c r="D122" s="64"/>
      <c r="E122" s="72"/>
      <c r="F122" s="61"/>
      <c r="G122" s="63"/>
      <c r="H122" s="62">
        <f>SUM(H120:H121)</f>
        <v>8.43</v>
      </c>
      <c r="I122" s="62">
        <f t="shared" ref="I122:S122" si="25">SUM(I120:I121)</f>
        <v>20.16</v>
      </c>
      <c r="J122" s="62">
        <f t="shared" si="25"/>
        <v>63.07</v>
      </c>
      <c r="K122" s="62">
        <f t="shared" si="25"/>
        <v>475</v>
      </c>
      <c r="L122" s="62">
        <f t="shared" si="25"/>
        <v>0.48</v>
      </c>
      <c r="M122" s="62">
        <f t="shared" si="25"/>
        <v>2.5299999999999998</v>
      </c>
      <c r="N122" s="62">
        <f t="shared" si="25"/>
        <v>38</v>
      </c>
      <c r="O122" s="62">
        <f t="shared" si="25"/>
        <v>5.25</v>
      </c>
      <c r="P122" s="62">
        <f t="shared" si="25"/>
        <v>363.32000000000005</v>
      </c>
      <c r="Q122" s="62">
        <f t="shared" si="25"/>
        <v>460.78</v>
      </c>
      <c r="R122" s="62">
        <f t="shared" si="25"/>
        <v>150.76000000000002</v>
      </c>
      <c r="S122" s="62">
        <f t="shared" si="25"/>
        <v>4.03</v>
      </c>
    </row>
    <row r="123" spans="1:19">
      <c r="A123" s="4"/>
      <c r="B123" s="2"/>
      <c r="E123" s="22"/>
      <c r="F123" s="11"/>
      <c r="G123" s="9"/>
      <c r="H123" s="9"/>
      <c r="I123" s="9"/>
      <c r="J123" s="27"/>
      <c r="K123" s="10"/>
    </row>
    <row r="124" spans="1:19">
      <c r="A124" s="4"/>
      <c r="B124" s="2"/>
      <c r="C124" s="2"/>
      <c r="D124" s="2"/>
      <c r="E124" s="2"/>
      <c r="F124" s="2"/>
      <c r="G124" s="6"/>
      <c r="H124" s="5"/>
      <c r="I124" s="1"/>
      <c r="J124" s="1"/>
      <c r="K124" s="8"/>
    </row>
    <row r="125" spans="1:19">
      <c r="B125" s="1" t="s">
        <v>50</v>
      </c>
      <c r="C125" s="1"/>
      <c r="D125" s="1"/>
      <c r="E125" s="2"/>
      <c r="F125" s="2"/>
      <c r="G125" s="2"/>
      <c r="H125" s="2"/>
      <c r="I125" s="2"/>
      <c r="J125" s="2"/>
      <c r="K125" s="2"/>
    </row>
    <row r="126" spans="1:19" ht="38.25" customHeight="1">
      <c r="A126" s="59" t="s">
        <v>99</v>
      </c>
      <c r="B126" s="87" t="s">
        <v>0</v>
      </c>
      <c r="C126" s="88"/>
      <c r="D126" s="88"/>
      <c r="E126" s="88"/>
      <c r="F126" s="18" t="s">
        <v>1</v>
      </c>
      <c r="G126" s="31" t="s">
        <v>2</v>
      </c>
      <c r="H126" s="19" t="s">
        <v>11</v>
      </c>
      <c r="I126" s="19" t="s">
        <v>12</v>
      </c>
      <c r="J126" s="19" t="s">
        <v>13</v>
      </c>
      <c r="K126" s="19" t="s">
        <v>14</v>
      </c>
      <c r="L126" s="19" t="s">
        <v>90</v>
      </c>
      <c r="M126" s="19" t="s">
        <v>91</v>
      </c>
      <c r="N126" s="19" t="s">
        <v>92</v>
      </c>
      <c r="O126" s="19" t="s">
        <v>93</v>
      </c>
      <c r="P126" s="19" t="s">
        <v>94</v>
      </c>
      <c r="Q126" s="19" t="s">
        <v>95</v>
      </c>
      <c r="R126" s="19" t="s">
        <v>96</v>
      </c>
      <c r="S126" s="19" t="s">
        <v>97</v>
      </c>
    </row>
    <row r="127" spans="1:19">
      <c r="B127" s="2"/>
      <c r="C127" s="1" t="s">
        <v>101</v>
      </c>
      <c r="D127" s="2"/>
      <c r="E127" s="2"/>
      <c r="F127" s="1"/>
      <c r="G127" s="1"/>
      <c r="H127" s="1"/>
      <c r="I127" s="1"/>
      <c r="J127" s="1"/>
      <c r="K127" s="1"/>
    </row>
    <row r="128" spans="1:19">
      <c r="A128" s="4" t="s">
        <v>21</v>
      </c>
      <c r="B128" s="2" t="s">
        <v>100</v>
      </c>
      <c r="F128" s="5">
        <v>100</v>
      </c>
      <c r="G128" s="6"/>
      <c r="H128" s="5">
        <v>0.4</v>
      </c>
      <c r="I128" s="5">
        <v>0.4</v>
      </c>
      <c r="J128" s="5">
        <v>9.8000000000000007</v>
      </c>
      <c r="K128" s="5">
        <v>47</v>
      </c>
      <c r="L128" s="28">
        <v>0.03</v>
      </c>
      <c r="M128" s="28">
        <v>10</v>
      </c>
      <c r="N128" s="28"/>
      <c r="O128" s="28">
        <v>0.2</v>
      </c>
      <c r="P128" s="28">
        <v>16</v>
      </c>
      <c r="Q128" s="28">
        <v>11</v>
      </c>
      <c r="R128" s="28">
        <v>9</v>
      </c>
      <c r="S128" s="28">
        <v>2.2000000000000002</v>
      </c>
    </row>
    <row r="129" spans="1:19" ht="26.25" customHeight="1">
      <c r="A129" s="26" t="s">
        <v>76</v>
      </c>
      <c r="B129" s="84" t="s">
        <v>77</v>
      </c>
      <c r="C129" s="84"/>
      <c r="D129" s="84"/>
      <c r="E129" s="84"/>
      <c r="F129" s="5">
        <v>100</v>
      </c>
      <c r="G129" s="6"/>
      <c r="H129" s="5">
        <v>1.26</v>
      </c>
      <c r="I129" s="5">
        <v>5.12</v>
      </c>
      <c r="J129" s="5">
        <v>11.87</v>
      </c>
      <c r="K129" s="5">
        <v>99</v>
      </c>
      <c r="L129" s="35">
        <v>0.03</v>
      </c>
      <c r="M129" s="35">
        <v>6.6</v>
      </c>
      <c r="N129" s="35">
        <v>40</v>
      </c>
      <c r="O129" s="35">
        <v>4.5999999999999996</v>
      </c>
      <c r="P129" s="35">
        <v>187</v>
      </c>
      <c r="Q129" s="35">
        <v>154</v>
      </c>
      <c r="R129" s="35">
        <v>28</v>
      </c>
      <c r="S129" s="35">
        <v>1.5</v>
      </c>
    </row>
    <row r="130" spans="1:19">
      <c r="A130" s="4"/>
      <c r="B130" s="2"/>
      <c r="F130" s="5"/>
      <c r="G130" s="9"/>
      <c r="H130" s="9">
        <f>SUM(H128:H129)/2</f>
        <v>0.83000000000000007</v>
      </c>
      <c r="I130" s="9">
        <f t="shared" ref="I130:S130" si="26">SUM(I128:I129)/2</f>
        <v>2.7600000000000002</v>
      </c>
      <c r="J130" s="9">
        <f t="shared" si="26"/>
        <v>10.835000000000001</v>
      </c>
      <c r="K130" s="9">
        <f t="shared" si="26"/>
        <v>73</v>
      </c>
      <c r="L130" s="9">
        <f t="shared" si="26"/>
        <v>0.03</v>
      </c>
      <c r="M130" s="9">
        <f t="shared" si="26"/>
        <v>8.3000000000000007</v>
      </c>
      <c r="N130" s="9">
        <f t="shared" si="26"/>
        <v>20</v>
      </c>
      <c r="O130" s="9">
        <f t="shared" si="26"/>
        <v>2.4</v>
      </c>
      <c r="P130" s="9">
        <f t="shared" si="26"/>
        <v>101.5</v>
      </c>
      <c r="Q130" s="9">
        <f t="shared" si="26"/>
        <v>82.5</v>
      </c>
      <c r="R130" s="9">
        <f t="shared" si="26"/>
        <v>18.5</v>
      </c>
      <c r="S130" s="9">
        <f t="shared" si="26"/>
        <v>1.85</v>
      </c>
    </row>
    <row r="131" spans="1:19">
      <c r="A131" s="4"/>
      <c r="B131" s="1"/>
      <c r="C131" s="1" t="s">
        <v>102</v>
      </c>
      <c r="D131" s="1"/>
      <c r="E131" s="1"/>
      <c r="F131" s="8"/>
      <c r="G131" s="9"/>
      <c r="H131" s="9"/>
      <c r="I131" s="9"/>
      <c r="J131" s="9"/>
      <c r="K131" s="10"/>
      <c r="L131" s="28"/>
      <c r="M131" s="28"/>
      <c r="N131" s="28"/>
      <c r="O131" s="28"/>
      <c r="P131" s="28"/>
      <c r="Q131" s="28"/>
      <c r="R131" s="28"/>
      <c r="S131" s="28"/>
    </row>
    <row r="132" spans="1:19" ht="30.75" customHeight="1">
      <c r="A132" s="26" t="s">
        <v>85</v>
      </c>
      <c r="B132" s="84" t="s">
        <v>46</v>
      </c>
      <c r="C132" s="85"/>
      <c r="D132" s="85"/>
      <c r="E132" s="85"/>
      <c r="F132" s="17" t="s">
        <v>78</v>
      </c>
      <c r="G132" s="6"/>
      <c r="H132" s="5">
        <v>13.5</v>
      </c>
      <c r="I132" s="5">
        <v>22.5</v>
      </c>
      <c r="J132" s="5">
        <v>8.1999999999999993</v>
      </c>
      <c r="K132" s="7">
        <v>285</v>
      </c>
      <c r="L132" s="28">
        <v>0.12</v>
      </c>
      <c r="M132" s="28"/>
      <c r="N132" s="28">
        <v>17.73</v>
      </c>
      <c r="O132" s="28">
        <v>2</v>
      </c>
      <c r="P132" s="28">
        <v>32</v>
      </c>
      <c r="Q132" s="28">
        <v>268.39999999999998</v>
      </c>
      <c r="R132" s="28">
        <v>49.73</v>
      </c>
      <c r="S132" s="28">
        <v>2.84</v>
      </c>
    </row>
    <row r="133" spans="1:19">
      <c r="A133" s="4" t="s">
        <v>22</v>
      </c>
      <c r="B133" s="2" t="s">
        <v>132</v>
      </c>
      <c r="F133" s="5">
        <v>100</v>
      </c>
      <c r="G133" s="6"/>
      <c r="H133" s="6">
        <v>33.6</v>
      </c>
      <c r="I133" s="5">
        <v>9.18</v>
      </c>
      <c r="J133" s="6">
        <v>0.72</v>
      </c>
      <c r="K133" s="7">
        <v>221.54</v>
      </c>
      <c r="L133" s="28">
        <v>0.08</v>
      </c>
      <c r="M133" s="28"/>
      <c r="N133" s="28">
        <v>7</v>
      </c>
      <c r="O133" s="28">
        <v>1.2</v>
      </c>
      <c r="P133" s="28">
        <v>44</v>
      </c>
      <c r="Q133" s="28">
        <v>136.1</v>
      </c>
      <c r="R133" s="28">
        <v>22</v>
      </c>
      <c r="S133" s="28">
        <v>1.9</v>
      </c>
    </row>
    <row r="134" spans="1:19">
      <c r="A134" s="4"/>
      <c r="B134" s="2"/>
      <c r="F134" s="5"/>
      <c r="G134" s="9"/>
      <c r="H134" s="9">
        <f>SUM(H132:H133)/2</f>
        <v>23.55</v>
      </c>
      <c r="I134" s="9">
        <f t="shared" ref="I134:S134" si="27">SUM(I132:I133)/2</f>
        <v>15.84</v>
      </c>
      <c r="J134" s="9">
        <f t="shared" si="27"/>
        <v>4.46</v>
      </c>
      <c r="K134" s="9">
        <f t="shared" si="27"/>
        <v>253.26999999999998</v>
      </c>
      <c r="L134" s="9">
        <f t="shared" si="27"/>
        <v>0.1</v>
      </c>
      <c r="M134" s="9">
        <f t="shared" si="27"/>
        <v>0</v>
      </c>
      <c r="N134" s="9">
        <f t="shared" si="27"/>
        <v>12.365</v>
      </c>
      <c r="O134" s="9">
        <f t="shared" si="27"/>
        <v>1.6</v>
      </c>
      <c r="P134" s="9">
        <f t="shared" si="27"/>
        <v>38</v>
      </c>
      <c r="Q134" s="9">
        <f t="shared" si="27"/>
        <v>202.25</v>
      </c>
      <c r="R134" s="9">
        <f t="shared" si="27"/>
        <v>35.864999999999995</v>
      </c>
      <c r="S134" s="9">
        <f t="shared" si="27"/>
        <v>2.37</v>
      </c>
    </row>
    <row r="135" spans="1:19">
      <c r="A135" s="4"/>
      <c r="B135" s="2"/>
      <c r="C135" s="1" t="s">
        <v>103</v>
      </c>
      <c r="D135" s="1"/>
      <c r="E135" s="2"/>
      <c r="F135" s="5"/>
      <c r="G135" s="6"/>
      <c r="H135" s="9"/>
      <c r="I135" s="9"/>
      <c r="J135" s="9"/>
      <c r="K135" s="10"/>
      <c r="L135" s="28"/>
      <c r="M135" s="28"/>
      <c r="N135" s="28"/>
      <c r="O135" s="28"/>
      <c r="P135" s="28"/>
      <c r="Q135" s="28"/>
      <c r="R135" s="28"/>
      <c r="S135" s="28"/>
    </row>
    <row r="136" spans="1:19">
      <c r="A136" s="4" t="s">
        <v>32</v>
      </c>
      <c r="B136" s="2" t="s">
        <v>31</v>
      </c>
      <c r="F136" s="5">
        <v>170</v>
      </c>
      <c r="G136" s="6"/>
      <c r="H136" s="5">
        <v>9.07</v>
      </c>
      <c r="I136" s="5">
        <v>5.55</v>
      </c>
      <c r="J136" s="5">
        <v>43.06</v>
      </c>
      <c r="K136" s="5">
        <v>257</v>
      </c>
      <c r="L136" s="28">
        <v>0.51</v>
      </c>
      <c r="M136" s="28">
        <v>4.87</v>
      </c>
      <c r="N136" s="28">
        <v>35.130000000000003</v>
      </c>
      <c r="O136" s="28">
        <v>1.25</v>
      </c>
      <c r="P136" s="28">
        <v>159.61000000000001</v>
      </c>
      <c r="Q136" s="28">
        <v>285.22000000000003</v>
      </c>
      <c r="R136" s="28">
        <v>126.37</v>
      </c>
      <c r="S136" s="28">
        <v>6.18</v>
      </c>
    </row>
    <row r="137" spans="1:19">
      <c r="A137" s="4"/>
      <c r="B137" s="2"/>
      <c r="C137" s="2"/>
      <c r="D137" s="2"/>
      <c r="E137" s="2"/>
      <c r="F137" s="5"/>
      <c r="G137" s="9"/>
      <c r="H137" s="9">
        <f t="shared" ref="H137:S137" si="28">SUM(H136)</f>
        <v>9.07</v>
      </c>
      <c r="I137" s="9">
        <f t="shared" si="28"/>
        <v>5.55</v>
      </c>
      <c r="J137" s="9">
        <f t="shared" si="28"/>
        <v>43.06</v>
      </c>
      <c r="K137" s="9">
        <f t="shared" si="28"/>
        <v>257</v>
      </c>
      <c r="L137" s="9">
        <f t="shared" si="28"/>
        <v>0.51</v>
      </c>
      <c r="M137" s="9">
        <f t="shared" si="28"/>
        <v>4.87</v>
      </c>
      <c r="N137" s="9">
        <f t="shared" si="28"/>
        <v>35.130000000000003</v>
      </c>
      <c r="O137" s="9">
        <f t="shared" si="28"/>
        <v>1.25</v>
      </c>
      <c r="P137" s="9">
        <f t="shared" si="28"/>
        <v>159.61000000000001</v>
      </c>
      <c r="Q137" s="9">
        <f t="shared" si="28"/>
        <v>285.22000000000003</v>
      </c>
      <c r="R137" s="9">
        <f t="shared" si="28"/>
        <v>126.37</v>
      </c>
      <c r="S137" s="9">
        <f t="shared" si="28"/>
        <v>6.18</v>
      </c>
    </row>
    <row r="138" spans="1:19">
      <c r="A138" s="4"/>
      <c r="B138" s="2"/>
      <c r="C138" s="1" t="s">
        <v>104</v>
      </c>
      <c r="D138" s="1"/>
      <c r="E138" s="2"/>
      <c r="F138" s="5"/>
      <c r="G138" s="5"/>
      <c r="H138" s="5"/>
      <c r="I138" s="5"/>
      <c r="J138" s="5"/>
      <c r="K138" s="5"/>
      <c r="L138" s="28"/>
      <c r="M138" s="28"/>
      <c r="N138" s="28"/>
      <c r="O138" s="28"/>
      <c r="P138" s="28"/>
      <c r="Q138" s="28"/>
      <c r="R138" s="28"/>
      <c r="S138" s="28"/>
    </row>
    <row r="139" spans="1:19">
      <c r="A139" s="4" t="s">
        <v>37</v>
      </c>
      <c r="B139" s="84" t="s">
        <v>38</v>
      </c>
      <c r="C139" s="84"/>
      <c r="D139" s="84"/>
      <c r="E139" s="84"/>
      <c r="F139" s="5">
        <v>200</v>
      </c>
      <c r="G139" s="6"/>
      <c r="H139" s="5">
        <v>1.2</v>
      </c>
      <c r="I139" s="5"/>
      <c r="J139" s="5">
        <v>31.6</v>
      </c>
      <c r="K139" s="5">
        <v>126</v>
      </c>
      <c r="L139" s="34">
        <v>0.02</v>
      </c>
      <c r="M139" s="35">
        <v>0.8</v>
      </c>
      <c r="N139" s="28"/>
      <c r="O139" s="35">
        <v>1.1000000000000001</v>
      </c>
      <c r="P139" s="35">
        <v>32.6</v>
      </c>
      <c r="Q139" s="35">
        <v>29.2</v>
      </c>
      <c r="R139" s="35">
        <v>21</v>
      </c>
      <c r="S139" s="35">
        <v>1.2</v>
      </c>
    </row>
    <row r="140" spans="1:19">
      <c r="A140" s="4"/>
      <c r="B140" s="2"/>
      <c r="C140" s="2"/>
      <c r="D140" s="2"/>
      <c r="E140" s="2"/>
      <c r="F140" s="5"/>
      <c r="G140" s="9"/>
      <c r="H140" s="9">
        <f>SUM(H139)</f>
        <v>1.2</v>
      </c>
      <c r="I140" s="9"/>
      <c r="J140" s="9">
        <f>SUM(J139)</f>
        <v>31.6</v>
      </c>
      <c r="K140" s="10">
        <f>SUM(K139)</f>
        <v>126</v>
      </c>
      <c r="L140" s="23">
        <f>SUM(L139)</f>
        <v>0.02</v>
      </c>
      <c r="M140" s="23">
        <f>SUM(M139)</f>
        <v>0.8</v>
      </c>
      <c r="N140" s="23"/>
      <c r="O140" s="23">
        <f>SUM(O139)</f>
        <v>1.1000000000000001</v>
      </c>
      <c r="P140" s="23">
        <f>SUM(P139)</f>
        <v>32.6</v>
      </c>
      <c r="Q140" s="23">
        <f>SUM(Q139)</f>
        <v>29.2</v>
      </c>
      <c r="R140" s="23">
        <f>SUM(R139)</f>
        <v>21</v>
      </c>
      <c r="S140" s="23">
        <f>SUM(S139)</f>
        <v>1.2</v>
      </c>
    </row>
    <row r="141" spans="1:19">
      <c r="A141" s="4"/>
      <c r="B141" s="2" t="s">
        <v>4</v>
      </c>
      <c r="C141" s="2"/>
      <c r="D141" s="2"/>
      <c r="E141" s="2"/>
      <c r="F141" s="5">
        <v>40</v>
      </c>
      <c r="G141" s="6"/>
      <c r="H141" s="5">
        <v>2.9</v>
      </c>
      <c r="I141" s="5">
        <v>0.8</v>
      </c>
      <c r="J141" s="5">
        <v>17</v>
      </c>
      <c r="K141" s="5">
        <v>90</v>
      </c>
      <c r="L141" s="28">
        <v>0.04</v>
      </c>
      <c r="M141" s="28"/>
      <c r="N141" s="28"/>
      <c r="O141" s="28">
        <v>0.4</v>
      </c>
      <c r="P141" s="28">
        <v>8.6999999999999993</v>
      </c>
      <c r="Q141" s="28">
        <v>34.1</v>
      </c>
      <c r="R141" s="28">
        <v>9.1</v>
      </c>
      <c r="S141" s="28">
        <v>0.52</v>
      </c>
    </row>
    <row r="142" spans="1:19">
      <c r="A142" s="4"/>
      <c r="B142" s="2"/>
      <c r="C142" s="2"/>
      <c r="D142" s="2"/>
      <c r="E142" s="2"/>
      <c r="F142" s="5"/>
      <c r="G142" s="6"/>
      <c r="H142" s="5"/>
      <c r="I142" s="5"/>
      <c r="J142" s="5"/>
      <c r="K142" s="5"/>
      <c r="L142" s="28"/>
      <c r="M142" s="28"/>
      <c r="N142" s="28"/>
      <c r="O142" s="28"/>
      <c r="P142" s="28"/>
      <c r="Q142" s="28"/>
      <c r="R142" s="28"/>
      <c r="S142" s="28"/>
    </row>
    <row r="143" spans="1:19">
      <c r="A143" s="4"/>
      <c r="B143" s="2"/>
      <c r="C143" s="2"/>
      <c r="D143" s="2"/>
      <c r="E143" s="3"/>
      <c r="F143" s="11" t="s">
        <v>5</v>
      </c>
      <c r="G143" s="9"/>
      <c r="H143" s="9">
        <f>H130+H134+H137+H140+H141</f>
        <v>37.550000000000004</v>
      </c>
      <c r="I143" s="9">
        <f t="shared" ref="I143:S143" si="29">I130+I134+I137+I140+I141</f>
        <v>24.950000000000003</v>
      </c>
      <c r="J143" s="9">
        <f t="shared" si="29"/>
        <v>106.95500000000001</v>
      </c>
      <c r="K143" s="9">
        <f t="shared" si="29"/>
        <v>799.27</v>
      </c>
      <c r="L143" s="9">
        <f t="shared" si="29"/>
        <v>0.70000000000000007</v>
      </c>
      <c r="M143" s="9">
        <f t="shared" si="29"/>
        <v>13.970000000000002</v>
      </c>
      <c r="N143" s="9">
        <f t="shared" si="29"/>
        <v>67.495000000000005</v>
      </c>
      <c r="O143" s="9">
        <f t="shared" si="29"/>
        <v>6.75</v>
      </c>
      <c r="P143" s="9">
        <f t="shared" si="29"/>
        <v>340.41</v>
      </c>
      <c r="Q143" s="9">
        <f t="shared" si="29"/>
        <v>633.2700000000001</v>
      </c>
      <c r="R143" s="9">
        <f t="shared" si="29"/>
        <v>210.83500000000001</v>
      </c>
      <c r="S143" s="9">
        <f t="shared" si="29"/>
        <v>12.12</v>
      </c>
    </row>
    <row r="144" spans="1:19">
      <c r="A144" s="4"/>
      <c r="B144" s="2"/>
      <c r="C144" s="1"/>
      <c r="D144" s="2"/>
      <c r="E144" s="3"/>
      <c r="F144" s="5"/>
      <c r="G144" s="5"/>
      <c r="H144" s="5"/>
      <c r="I144" s="5"/>
      <c r="J144" s="5"/>
      <c r="K144" s="7"/>
    </row>
    <row r="145" spans="1:19">
      <c r="A145" s="68"/>
      <c r="B145" s="64" t="s">
        <v>116</v>
      </c>
      <c r="C145" s="68"/>
      <c r="D145" s="68"/>
      <c r="E145" s="72"/>
      <c r="F145" s="75"/>
      <c r="G145" s="75"/>
      <c r="H145" s="75"/>
      <c r="I145" s="75"/>
      <c r="J145" s="75"/>
      <c r="K145" s="75"/>
      <c r="L145" s="74"/>
      <c r="M145" s="74"/>
      <c r="N145" s="74"/>
      <c r="O145" s="74"/>
      <c r="P145" s="74"/>
      <c r="Q145" s="74"/>
      <c r="R145" s="74"/>
      <c r="S145" s="74"/>
    </row>
    <row r="146" spans="1:19">
      <c r="A146" s="68" t="s">
        <v>120</v>
      </c>
      <c r="B146" s="68" t="s">
        <v>142</v>
      </c>
      <c r="C146" s="68"/>
      <c r="D146" s="68"/>
      <c r="E146" s="72"/>
      <c r="F146" s="65" t="s">
        <v>58</v>
      </c>
      <c r="G146" s="78"/>
      <c r="H146" s="66">
        <v>7.5</v>
      </c>
      <c r="I146" s="66">
        <v>7.4</v>
      </c>
      <c r="J146" s="66">
        <v>32.799999999999997</v>
      </c>
      <c r="K146" s="65">
        <v>235</v>
      </c>
      <c r="L146" s="35">
        <v>0.12</v>
      </c>
      <c r="M146" s="35">
        <v>0.2</v>
      </c>
      <c r="N146" s="35">
        <v>50.06</v>
      </c>
      <c r="O146" s="35">
        <v>0.59</v>
      </c>
      <c r="P146" s="35">
        <v>125.81</v>
      </c>
      <c r="Q146" s="35">
        <v>156.30000000000001</v>
      </c>
      <c r="R146" s="35">
        <v>44.64</v>
      </c>
      <c r="S146" s="35">
        <v>1.04</v>
      </c>
    </row>
    <row r="147" spans="1:19">
      <c r="A147" s="68"/>
      <c r="B147" s="68" t="s">
        <v>131</v>
      </c>
      <c r="C147" s="68"/>
      <c r="D147" s="68"/>
      <c r="E147" s="72"/>
      <c r="F147" s="65">
        <v>50</v>
      </c>
      <c r="G147" s="78"/>
      <c r="H147" s="67">
        <v>2</v>
      </c>
      <c r="I147" s="67">
        <v>0.35</v>
      </c>
      <c r="J147" s="67">
        <v>31.2</v>
      </c>
      <c r="K147" s="65">
        <v>148</v>
      </c>
      <c r="L147" s="35">
        <v>0.08</v>
      </c>
      <c r="M147" s="35"/>
      <c r="N147" s="35">
        <v>13</v>
      </c>
      <c r="O147" s="35">
        <v>0.7</v>
      </c>
      <c r="P147" s="35">
        <v>13</v>
      </c>
      <c r="Q147" s="35">
        <v>46</v>
      </c>
      <c r="R147" s="35">
        <v>17</v>
      </c>
      <c r="S147" s="35">
        <v>1</v>
      </c>
    </row>
    <row r="148" spans="1:19">
      <c r="A148" s="68" t="s">
        <v>55</v>
      </c>
      <c r="B148" s="83" t="s">
        <v>123</v>
      </c>
      <c r="C148" s="83"/>
      <c r="D148" s="83"/>
      <c r="E148" s="83"/>
      <c r="F148" s="65" t="s">
        <v>89</v>
      </c>
      <c r="G148" s="78"/>
      <c r="H148" s="5">
        <v>7.0000000000000007E-2</v>
      </c>
      <c r="I148" s="5">
        <v>0.02</v>
      </c>
      <c r="J148" s="5">
        <v>15</v>
      </c>
      <c r="K148" s="5">
        <v>60</v>
      </c>
      <c r="L148" s="20"/>
      <c r="M148" s="20">
        <v>0.03</v>
      </c>
      <c r="N148" s="20"/>
      <c r="O148" s="20"/>
      <c r="P148" s="20">
        <v>11.1</v>
      </c>
      <c r="Q148" s="20">
        <v>3.9</v>
      </c>
      <c r="R148" s="20">
        <v>2.2999999999999998</v>
      </c>
      <c r="S148" s="20">
        <v>0.49</v>
      </c>
    </row>
    <row r="149" spans="1:19">
      <c r="A149" s="70"/>
      <c r="B149" s="68" t="s">
        <v>109</v>
      </c>
      <c r="C149" s="68"/>
      <c r="D149" s="68"/>
      <c r="E149" s="72"/>
      <c r="F149" s="65">
        <v>35</v>
      </c>
      <c r="G149" s="78"/>
      <c r="H149" s="66">
        <v>2.2999999999999998</v>
      </c>
      <c r="I149" s="66">
        <v>0.4</v>
      </c>
      <c r="J149" s="66">
        <v>12.3</v>
      </c>
      <c r="K149" s="65">
        <v>72</v>
      </c>
      <c r="L149" s="35">
        <v>0.04</v>
      </c>
      <c r="M149" s="35"/>
      <c r="N149" s="35"/>
      <c r="O149" s="35">
        <v>0.4</v>
      </c>
      <c r="P149" s="35">
        <v>8.1999999999999993</v>
      </c>
      <c r="Q149" s="35">
        <v>36.9</v>
      </c>
      <c r="R149" s="35">
        <v>11</v>
      </c>
      <c r="S149" s="35">
        <v>0.91</v>
      </c>
    </row>
    <row r="150" spans="1:19">
      <c r="A150" s="76"/>
      <c r="B150" s="76" t="s">
        <v>108</v>
      </c>
      <c r="C150" s="76"/>
      <c r="D150" s="76"/>
      <c r="F150" s="79"/>
      <c r="G150" s="63"/>
      <c r="H150" s="62">
        <f>SUM(H146:H149)</f>
        <v>11.870000000000001</v>
      </c>
      <c r="I150" s="62">
        <f t="shared" ref="I150:S150" si="30">SUM(I146:I149)</f>
        <v>8.17</v>
      </c>
      <c r="J150" s="62">
        <f t="shared" si="30"/>
        <v>91.3</v>
      </c>
      <c r="K150" s="62">
        <f t="shared" si="30"/>
        <v>515</v>
      </c>
      <c r="L150" s="62">
        <f t="shared" si="30"/>
        <v>0.24000000000000002</v>
      </c>
      <c r="M150" s="62">
        <f t="shared" si="30"/>
        <v>0.23</v>
      </c>
      <c r="N150" s="62">
        <f t="shared" si="30"/>
        <v>63.06</v>
      </c>
      <c r="O150" s="62">
        <f t="shared" si="30"/>
        <v>1.69</v>
      </c>
      <c r="P150" s="62">
        <f t="shared" si="30"/>
        <v>158.10999999999999</v>
      </c>
      <c r="Q150" s="62">
        <f t="shared" si="30"/>
        <v>243.10000000000002</v>
      </c>
      <c r="R150" s="62">
        <f t="shared" si="30"/>
        <v>74.94</v>
      </c>
      <c r="S150" s="62">
        <f t="shared" si="30"/>
        <v>3.4400000000000004</v>
      </c>
    </row>
    <row r="151" spans="1:19">
      <c r="A151" s="4"/>
      <c r="B151" s="2"/>
      <c r="C151" s="2"/>
      <c r="D151" s="2"/>
      <c r="E151" s="2"/>
      <c r="F151" s="5"/>
      <c r="G151" s="6"/>
      <c r="H151" s="5"/>
      <c r="I151" s="5"/>
      <c r="J151" s="5"/>
      <c r="K151" s="5"/>
    </row>
    <row r="152" spans="1:19">
      <c r="A152" s="4"/>
      <c r="B152" s="1" t="s">
        <v>9</v>
      </c>
      <c r="C152" s="1"/>
      <c r="D152" s="1"/>
      <c r="E152" s="2"/>
      <c r="F152" s="2"/>
      <c r="G152" s="2"/>
      <c r="H152" s="2"/>
      <c r="I152" s="1"/>
      <c r="J152" s="1"/>
      <c r="K152" s="8"/>
    </row>
    <row r="153" spans="1:19" ht="40.5" customHeight="1">
      <c r="A153" s="59" t="s">
        <v>99</v>
      </c>
      <c r="B153" s="1" t="s">
        <v>0</v>
      </c>
      <c r="C153" s="1"/>
      <c r="D153" s="1"/>
      <c r="E153" s="1"/>
      <c r="F153" s="18" t="s">
        <v>1</v>
      </c>
      <c r="G153" s="31" t="s">
        <v>2</v>
      </c>
      <c r="H153" s="19" t="s">
        <v>11</v>
      </c>
      <c r="I153" s="19" t="s">
        <v>12</v>
      </c>
      <c r="J153" s="19" t="s">
        <v>13</v>
      </c>
      <c r="K153" s="19" t="s">
        <v>14</v>
      </c>
      <c r="L153" s="19" t="s">
        <v>90</v>
      </c>
      <c r="M153" s="19" t="s">
        <v>91</v>
      </c>
      <c r="N153" s="19" t="s">
        <v>92</v>
      </c>
      <c r="O153" s="19" t="s">
        <v>93</v>
      </c>
      <c r="P153" s="19" t="s">
        <v>94</v>
      </c>
      <c r="Q153" s="19" t="s">
        <v>95</v>
      </c>
      <c r="R153" s="19" t="s">
        <v>96</v>
      </c>
      <c r="S153" s="19" t="s">
        <v>97</v>
      </c>
    </row>
    <row r="154" spans="1:19">
      <c r="A154" s="4"/>
      <c r="B154" s="2"/>
      <c r="C154" s="1" t="s">
        <v>101</v>
      </c>
      <c r="D154" s="2"/>
      <c r="E154" s="2"/>
      <c r="F154" s="1"/>
      <c r="G154" s="1"/>
      <c r="H154" s="1"/>
      <c r="I154" s="1"/>
      <c r="J154" s="1"/>
      <c r="K154" s="8"/>
    </row>
    <row r="155" spans="1:19">
      <c r="A155" s="25" t="s">
        <v>40</v>
      </c>
      <c r="B155" s="2" t="s">
        <v>41</v>
      </c>
      <c r="C155" s="2"/>
      <c r="D155" s="2"/>
      <c r="E155" s="2"/>
      <c r="F155" s="5" t="s">
        <v>79</v>
      </c>
      <c r="G155" s="6"/>
      <c r="H155" s="5">
        <v>5.41</v>
      </c>
      <c r="I155" s="5">
        <v>11.02</v>
      </c>
      <c r="J155" s="6">
        <v>17.54</v>
      </c>
      <c r="K155" s="5">
        <v>187</v>
      </c>
      <c r="L155" s="35">
        <v>0.04</v>
      </c>
      <c r="M155" s="35">
        <v>7.0000000000000007E-2</v>
      </c>
      <c r="N155" s="35">
        <v>40.049999999999997</v>
      </c>
      <c r="O155" s="35">
        <v>0.74</v>
      </c>
      <c r="P155" s="35">
        <v>108.65</v>
      </c>
      <c r="Q155" s="35">
        <v>85.75</v>
      </c>
      <c r="R155" s="35">
        <v>10.050000000000001</v>
      </c>
      <c r="S155" s="35">
        <v>0.49</v>
      </c>
    </row>
    <row r="156" spans="1:19">
      <c r="A156" s="4" t="s">
        <v>64</v>
      </c>
      <c r="B156" s="2" t="s">
        <v>137</v>
      </c>
      <c r="F156" s="5" t="s">
        <v>68</v>
      </c>
      <c r="G156" s="6"/>
      <c r="H156" s="5">
        <v>0.72</v>
      </c>
      <c r="I156" s="5">
        <v>8.52</v>
      </c>
      <c r="J156" s="5">
        <v>3.6</v>
      </c>
      <c r="K156" s="7">
        <v>95</v>
      </c>
      <c r="L156" s="35">
        <v>0.03</v>
      </c>
      <c r="M156" s="35">
        <v>2.52</v>
      </c>
      <c r="N156" s="28"/>
      <c r="O156" s="35">
        <v>0.06</v>
      </c>
      <c r="P156" s="35">
        <v>21</v>
      </c>
      <c r="Q156" s="35">
        <v>27.6</v>
      </c>
      <c r="R156" s="35">
        <v>7.8</v>
      </c>
      <c r="S156" s="35">
        <v>0.3</v>
      </c>
    </row>
    <row r="157" spans="1:19" ht="15.75">
      <c r="G157" s="29"/>
      <c r="H157" s="29">
        <f>SUM(H155:H156)/2</f>
        <v>3.0649999999999999</v>
      </c>
      <c r="I157" s="29">
        <f t="shared" ref="I157:S157" si="31">SUM(I155:I156)/2</f>
        <v>9.77</v>
      </c>
      <c r="J157" s="29">
        <f t="shared" si="31"/>
        <v>10.57</v>
      </c>
      <c r="K157" s="29">
        <f t="shared" si="31"/>
        <v>141</v>
      </c>
      <c r="L157" s="29">
        <f t="shared" si="31"/>
        <v>3.5000000000000003E-2</v>
      </c>
      <c r="M157" s="29">
        <f t="shared" si="31"/>
        <v>1.2949999999999999</v>
      </c>
      <c r="N157" s="29">
        <f t="shared" si="31"/>
        <v>20.024999999999999</v>
      </c>
      <c r="O157" s="29">
        <f t="shared" si="31"/>
        <v>0.4</v>
      </c>
      <c r="P157" s="29">
        <f t="shared" si="31"/>
        <v>64.825000000000003</v>
      </c>
      <c r="Q157" s="29">
        <f t="shared" si="31"/>
        <v>56.674999999999997</v>
      </c>
      <c r="R157" s="29">
        <f t="shared" si="31"/>
        <v>8.9250000000000007</v>
      </c>
      <c r="S157" s="29">
        <f t="shared" si="31"/>
        <v>0.39500000000000002</v>
      </c>
    </row>
    <row r="158" spans="1:19">
      <c r="A158" s="4"/>
      <c r="B158" s="2"/>
      <c r="C158" s="1" t="s">
        <v>102</v>
      </c>
      <c r="D158" s="2"/>
      <c r="E158" s="2"/>
      <c r="F158" s="2"/>
      <c r="G158" s="9"/>
      <c r="H158" s="9"/>
      <c r="I158" s="9"/>
      <c r="J158" s="9"/>
      <c r="K158" s="10"/>
      <c r="L158" s="28"/>
      <c r="M158" s="28"/>
      <c r="N158" s="28"/>
      <c r="O158" s="28"/>
      <c r="P158" s="28"/>
      <c r="Q158" s="28"/>
      <c r="R158" s="28"/>
      <c r="S158" s="28"/>
    </row>
    <row r="159" spans="1:19" s="43" customFormat="1">
      <c r="A159" s="38"/>
      <c r="B159" s="39"/>
      <c r="C159" s="44"/>
      <c r="D159" s="39"/>
      <c r="E159" s="39"/>
      <c r="F159" s="39"/>
      <c r="G159" s="41"/>
      <c r="H159" s="41"/>
      <c r="I159" s="41"/>
      <c r="J159" s="41"/>
      <c r="K159" s="42"/>
      <c r="L159" s="37"/>
      <c r="M159" s="37"/>
      <c r="N159" s="37"/>
      <c r="O159" s="37"/>
      <c r="P159" s="37"/>
      <c r="Q159" s="37"/>
      <c r="R159" s="37"/>
      <c r="S159" s="37"/>
    </row>
    <row r="160" spans="1:19" s="43" customFormat="1" ht="15.75">
      <c r="A160" s="45" t="s">
        <v>25</v>
      </c>
      <c r="B160" s="46" t="s">
        <v>80</v>
      </c>
      <c r="F160" s="47" t="s">
        <v>83</v>
      </c>
      <c r="G160" s="48"/>
      <c r="H160" s="48">
        <v>30.95</v>
      </c>
      <c r="I160" s="48">
        <v>9.59</v>
      </c>
      <c r="J160" s="48">
        <v>0.91</v>
      </c>
      <c r="K160" s="49">
        <v>216</v>
      </c>
      <c r="L160" s="37">
        <v>0.1</v>
      </c>
      <c r="M160" s="37">
        <v>8.42</v>
      </c>
      <c r="N160" s="37">
        <v>34</v>
      </c>
      <c r="O160" s="37">
        <v>1.04</v>
      </c>
      <c r="P160" s="37">
        <v>42.8</v>
      </c>
      <c r="Q160" s="37">
        <v>169.2</v>
      </c>
      <c r="R160" s="37">
        <v>32.700000000000003</v>
      </c>
      <c r="S160" s="37">
        <v>2.17</v>
      </c>
    </row>
    <row r="161" spans="1:19" s="43" customFormat="1">
      <c r="A161" s="38"/>
      <c r="B161" s="39"/>
      <c r="C161" s="39"/>
      <c r="D161" s="39"/>
      <c r="E161" s="39"/>
      <c r="F161" s="40"/>
      <c r="G161" s="41"/>
      <c r="H161" s="41">
        <f t="shared" ref="H161:K161" si="32">SUM(H160)</f>
        <v>30.95</v>
      </c>
      <c r="I161" s="41">
        <f t="shared" si="32"/>
        <v>9.59</v>
      </c>
      <c r="J161" s="41">
        <f t="shared" si="32"/>
        <v>0.91</v>
      </c>
      <c r="K161" s="42">
        <f t="shared" si="32"/>
        <v>216</v>
      </c>
      <c r="L161" s="50">
        <f t="shared" ref="L161:S161" si="33">SUM(L160)</f>
        <v>0.1</v>
      </c>
      <c r="M161" s="50">
        <f t="shared" si="33"/>
        <v>8.42</v>
      </c>
      <c r="N161" s="50">
        <f t="shared" si="33"/>
        <v>34</v>
      </c>
      <c r="O161" s="50">
        <f t="shared" si="33"/>
        <v>1.04</v>
      </c>
      <c r="P161" s="50">
        <f t="shared" si="33"/>
        <v>42.8</v>
      </c>
      <c r="Q161" s="50">
        <f t="shared" si="33"/>
        <v>169.2</v>
      </c>
      <c r="R161" s="50">
        <f t="shared" si="33"/>
        <v>32.700000000000003</v>
      </c>
      <c r="S161" s="50">
        <f t="shared" si="33"/>
        <v>2.17</v>
      </c>
    </row>
    <row r="162" spans="1:19" s="43" customFormat="1">
      <c r="A162" s="38" t="s">
        <v>75</v>
      </c>
      <c r="B162" s="39" t="s">
        <v>143</v>
      </c>
      <c r="C162" s="39"/>
      <c r="D162" s="39"/>
      <c r="E162" s="39"/>
      <c r="F162" s="40" t="s">
        <v>84</v>
      </c>
      <c r="G162" s="48"/>
      <c r="H162" s="40">
        <v>11.96</v>
      </c>
      <c r="I162" s="40">
        <v>10.53</v>
      </c>
      <c r="J162" s="40">
        <v>23.6</v>
      </c>
      <c r="K162" s="40">
        <v>233</v>
      </c>
      <c r="L162" s="37">
        <v>0.05</v>
      </c>
      <c r="M162" s="37">
        <v>5.29</v>
      </c>
      <c r="N162" s="37">
        <v>10.14</v>
      </c>
      <c r="O162" s="37"/>
      <c r="P162" s="37">
        <v>35.47</v>
      </c>
      <c r="Q162" s="37">
        <v>132.55000000000001</v>
      </c>
      <c r="R162" s="37">
        <v>32.72</v>
      </c>
      <c r="S162" s="37">
        <v>2.16</v>
      </c>
    </row>
    <row r="163" spans="1:19" s="43" customFormat="1">
      <c r="A163" s="38"/>
      <c r="B163" s="39"/>
      <c r="C163" s="39"/>
      <c r="D163" s="39"/>
      <c r="E163" s="39"/>
      <c r="F163" s="40"/>
      <c r="G163" s="41"/>
      <c r="H163" s="41">
        <f>SUM(H162)</f>
        <v>11.96</v>
      </c>
      <c r="I163" s="41">
        <f t="shared" ref="I163:S163" si="34">SUM(I162)</f>
        <v>10.53</v>
      </c>
      <c r="J163" s="41">
        <f t="shared" si="34"/>
        <v>23.6</v>
      </c>
      <c r="K163" s="41">
        <f t="shared" si="34"/>
        <v>233</v>
      </c>
      <c r="L163" s="41">
        <f t="shared" si="34"/>
        <v>0.05</v>
      </c>
      <c r="M163" s="41">
        <f t="shared" si="34"/>
        <v>5.29</v>
      </c>
      <c r="N163" s="41">
        <f t="shared" si="34"/>
        <v>10.14</v>
      </c>
      <c r="O163" s="41">
        <f t="shared" si="34"/>
        <v>0</v>
      </c>
      <c r="P163" s="41">
        <f t="shared" si="34"/>
        <v>35.47</v>
      </c>
      <c r="Q163" s="41">
        <f t="shared" si="34"/>
        <v>132.55000000000001</v>
      </c>
      <c r="R163" s="41">
        <f t="shared" si="34"/>
        <v>32.72</v>
      </c>
      <c r="S163" s="41">
        <f t="shared" si="34"/>
        <v>2.16</v>
      </c>
    </row>
    <row r="164" spans="1:19" s="43" customFormat="1">
      <c r="A164" s="38"/>
      <c r="B164" s="39"/>
      <c r="C164" s="44" t="s">
        <v>103</v>
      </c>
      <c r="D164" s="39"/>
      <c r="E164" s="39"/>
      <c r="G164" s="41"/>
      <c r="H164" s="41"/>
      <c r="I164" s="41"/>
      <c r="J164" s="41"/>
      <c r="K164" s="42"/>
      <c r="L164" s="37"/>
      <c r="M164" s="37"/>
      <c r="N164" s="37"/>
      <c r="O164" s="37"/>
      <c r="P164" s="37"/>
      <c r="Q164" s="37"/>
      <c r="R164" s="37"/>
      <c r="S164" s="37"/>
    </row>
    <row r="165" spans="1:19" s="43" customFormat="1" ht="30" customHeight="1">
      <c r="A165" s="51" t="s">
        <v>86</v>
      </c>
      <c r="B165" s="52" t="s">
        <v>144</v>
      </c>
      <c r="C165" s="52"/>
      <c r="D165" s="52"/>
      <c r="E165" s="52"/>
      <c r="F165" s="53" t="s">
        <v>58</v>
      </c>
      <c r="G165" s="54"/>
      <c r="H165" s="53">
        <v>19.5</v>
      </c>
      <c r="I165" s="53">
        <v>9.5</v>
      </c>
      <c r="J165" s="53">
        <v>40.69</v>
      </c>
      <c r="K165" s="53">
        <v>326</v>
      </c>
      <c r="L165" s="55">
        <v>0.54</v>
      </c>
      <c r="M165" s="55">
        <v>5.16</v>
      </c>
      <c r="N165" s="55">
        <v>57.2</v>
      </c>
      <c r="O165" s="55">
        <v>1.37</v>
      </c>
      <c r="P165" s="55">
        <v>170</v>
      </c>
      <c r="Q165" s="55">
        <v>303.5</v>
      </c>
      <c r="R165" s="55">
        <v>133.80000000000001</v>
      </c>
      <c r="S165" s="55">
        <v>6.54</v>
      </c>
    </row>
    <row r="166" spans="1:19" s="43" customFormat="1" ht="9.75" customHeight="1">
      <c r="A166" s="38"/>
      <c r="B166" s="39"/>
      <c r="C166" s="39"/>
      <c r="D166" s="39"/>
      <c r="E166" s="39"/>
      <c r="F166" s="56"/>
      <c r="G166" s="41"/>
      <c r="H166" s="41">
        <f t="shared" ref="H166:S166" si="35">SUM(H165)</f>
        <v>19.5</v>
      </c>
      <c r="I166" s="41">
        <f t="shared" si="35"/>
        <v>9.5</v>
      </c>
      <c r="J166" s="41">
        <f t="shared" si="35"/>
        <v>40.69</v>
      </c>
      <c r="K166" s="42">
        <f t="shared" si="35"/>
        <v>326</v>
      </c>
      <c r="L166" s="57">
        <f t="shared" si="35"/>
        <v>0.54</v>
      </c>
      <c r="M166" s="57">
        <f t="shared" si="35"/>
        <v>5.16</v>
      </c>
      <c r="N166" s="57">
        <f t="shared" si="35"/>
        <v>57.2</v>
      </c>
      <c r="O166" s="57">
        <f t="shared" si="35"/>
        <v>1.37</v>
      </c>
      <c r="P166" s="57">
        <f t="shared" si="35"/>
        <v>170</v>
      </c>
      <c r="Q166" s="57">
        <f t="shared" si="35"/>
        <v>303.5</v>
      </c>
      <c r="R166" s="57">
        <f t="shared" si="35"/>
        <v>133.80000000000001</v>
      </c>
      <c r="S166" s="57">
        <f t="shared" si="35"/>
        <v>6.54</v>
      </c>
    </row>
    <row r="167" spans="1:19" s="43" customFormat="1">
      <c r="A167" s="38"/>
      <c r="B167" s="39"/>
      <c r="C167" s="44" t="s">
        <v>104</v>
      </c>
      <c r="D167" s="44"/>
      <c r="E167" s="39"/>
      <c r="F167" s="56"/>
      <c r="G167" s="40"/>
      <c r="H167" s="40"/>
      <c r="I167" s="58"/>
      <c r="J167" s="58"/>
      <c r="K167" s="58"/>
      <c r="L167" s="37"/>
      <c r="M167" s="37"/>
      <c r="N167" s="37"/>
      <c r="O167" s="37"/>
      <c r="P167" s="37"/>
      <c r="Q167" s="37"/>
      <c r="R167" s="37"/>
      <c r="S167" s="37"/>
    </row>
    <row r="168" spans="1:19" s="43" customFormat="1">
      <c r="A168" s="70" t="s">
        <v>111</v>
      </c>
      <c r="B168" s="69" t="s">
        <v>110</v>
      </c>
      <c r="C168" s="68"/>
      <c r="D168" s="68"/>
      <c r="E168"/>
      <c r="F168" s="65">
        <v>200</v>
      </c>
      <c r="G168" s="67"/>
      <c r="H168" s="67">
        <v>1</v>
      </c>
      <c r="I168" s="67"/>
      <c r="J168" s="67">
        <v>21.2</v>
      </c>
      <c r="K168" s="65">
        <v>88</v>
      </c>
      <c r="L168" s="35">
        <v>0.02</v>
      </c>
      <c r="M168" s="35">
        <v>4</v>
      </c>
      <c r="N168" s="35"/>
      <c r="O168" s="35">
        <v>0.2</v>
      </c>
      <c r="P168" s="35">
        <v>14</v>
      </c>
      <c r="Q168" s="35">
        <v>14</v>
      </c>
      <c r="R168" s="35">
        <v>8</v>
      </c>
      <c r="S168" s="35">
        <v>2.8</v>
      </c>
    </row>
    <row r="169" spans="1:19" s="43" customFormat="1">
      <c r="A169" s="38"/>
      <c r="B169" s="39"/>
      <c r="C169" s="39"/>
      <c r="D169" s="39"/>
      <c r="E169" s="39"/>
      <c r="F169" s="44"/>
      <c r="G169" s="41"/>
      <c r="H169" s="41">
        <f>H168</f>
        <v>1</v>
      </c>
      <c r="I169" s="41">
        <f t="shared" ref="I169:S169" si="36">I168</f>
        <v>0</v>
      </c>
      <c r="J169" s="41">
        <f t="shared" si="36"/>
        <v>21.2</v>
      </c>
      <c r="K169" s="41">
        <f t="shared" si="36"/>
        <v>88</v>
      </c>
      <c r="L169" s="41">
        <f t="shared" si="36"/>
        <v>0.02</v>
      </c>
      <c r="M169" s="41">
        <f t="shared" si="36"/>
        <v>4</v>
      </c>
      <c r="N169" s="41">
        <f t="shared" si="36"/>
        <v>0</v>
      </c>
      <c r="O169" s="41">
        <f t="shared" si="36"/>
        <v>0.2</v>
      </c>
      <c r="P169" s="41">
        <f t="shared" si="36"/>
        <v>14</v>
      </c>
      <c r="Q169" s="41">
        <f t="shared" si="36"/>
        <v>14</v>
      </c>
      <c r="R169" s="41">
        <f t="shared" si="36"/>
        <v>8</v>
      </c>
      <c r="S169" s="41">
        <f t="shared" si="36"/>
        <v>2.8</v>
      </c>
    </row>
    <row r="170" spans="1:19" hidden="1">
      <c r="A170" s="4"/>
      <c r="B170" s="2" t="s">
        <v>4</v>
      </c>
      <c r="C170" s="2"/>
      <c r="D170" s="2"/>
      <c r="E170" s="2"/>
      <c r="F170" s="5">
        <v>40</v>
      </c>
      <c r="G170" s="6"/>
      <c r="H170" s="5">
        <v>2.9</v>
      </c>
      <c r="I170" s="5">
        <v>0.8</v>
      </c>
      <c r="J170" s="5">
        <v>17</v>
      </c>
      <c r="K170" s="5">
        <v>90</v>
      </c>
      <c r="L170" s="28">
        <v>0.04</v>
      </c>
      <c r="M170" s="28"/>
      <c r="N170" s="28"/>
      <c r="O170" s="28">
        <v>0.4</v>
      </c>
      <c r="P170" s="28">
        <v>8.6999999999999993</v>
      </c>
      <c r="Q170" s="28">
        <v>34.1</v>
      </c>
      <c r="R170" s="28">
        <v>9.1</v>
      </c>
      <c r="S170" s="28">
        <v>0.52</v>
      </c>
    </row>
    <row r="171" spans="1:19">
      <c r="A171" s="4"/>
      <c r="B171" s="2"/>
      <c r="C171" s="2"/>
      <c r="D171" s="2"/>
      <c r="E171" s="2"/>
      <c r="F171" s="5"/>
      <c r="G171" s="6"/>
      <c r="H171" s="5"/>
      <c r="I171" s="5"/>
      <c r="J171" s="5"/>
      <c r="K171" s="5"/>
      <c r="L171" s="28"/>
      <c r="M171" s="28"/>
      <c r="N171" s="28"/>
      <c r="O171" s="28"/>
      <c r="P171" s="28"/>
      <c r="Q171" s="28"/>
      <c r="R171" s="28"/>
      <c r="S171" s="28"/>
    </row>
    <row r="172" spans="1:19">
      <c r="A172" s="4"/>
      <c r="E172" s="3"/>
      <c r="F172" s="11" t="s">
        <v>5</v>
      </c>
      <c r="G172" s="9"/>
      <c r="H172" s="9">
        <f>H157+H161+H166+H169+H170</f>
        <v>57.414999999999999</v>
      </c>
      <c r="I172" s="9">
        <f t="shared" ref="I172:S172" si="37">I157+I161+I166+I169+I170</f>
        <v>29.66</v>
      </c>
      <c r="J172" s="9">
        <f t="shared" si="37"/>
        <v>90.37</v>
      </c>
      <c r="K172" s="9">
        <f t="shared" si="37"/>
        <v>861</v>
      </c>
      <c r="L172" s="9">
        <f t="shared" si="37"/>
        <v>0.7350000000000001</v>
      </c>
      <c r="M172" s="9">
        <f t="shared" si="37"/>
        <v>18.875</v>
      </c>
      <c r="N172" s="9">
        <f t="shared" si="37"/>
        <v>111.22499999999999</v>
      </c>
      <c r="O172" s="9">
        <f t="shared" si="37"/>
        <v>3.41</v>
      </c>
      <c r="P172" s="9">
        <f t="shared" si="37"/>
        <v>300.32499999999999</v>
      </c>
      <c r="Q172" s="9">
        <f t="shared" si="37"/>
        <v>577.47500000000002</v>
      </c>
      <c r="R172" s="9">
        <f t="shared" si="37"/>
        <v>192.52500000000001</v>
      </c>
      <c r="S172" s="9">
        <f t="shared" si="37"/>
        <v>12.425000000000001</v>
      </c>
    </row>
    <row r="173" spans="1:19">
      <c r="A173" s="68"/>
      <c r="B173" s="64" t="s">
        <v>116</v>
      </c>
      <c r="C173" s="68"/>
      <c r="D173" s="68"/>
      <c r="E173" s="68"/>
      <c r="F173" s="71"/>
      <c r="G173" s="68"/>
      <c r="H173" s="68"/>
      <c r="I173" s="68"/>
      <c r="J173" s="68"/>
      <c r="K173" s="35"/>
      <c r="L173" s="35"/>
      <c r="M173" s="35"/>
      <c r="N173" s="35"/>
      <c r="O173" s="35"/>
      <c r="P173" s="35"/>
      <c r="Q173" s="35"/>
      <c r="R173" s="35"/>
    </row>
    <row r="174" spans="1:19">
      <c r="A174" s="68" t="s">
        <v>115</v>
      </c>
      <c r="B174" s="68" t="s">
        <v>114</v>
      </c>
      <c r="C174" s="68"/>
      <c r="D174" s="68"/>
      <c r="F174" s="65">
        <v>50</v>
      </c>
      <c r="G174" s="67"/>
      <c r="H174" s="65">
        <v>4.9000000000000004</v>
      </c>
      <c r="I174" s="65">
        <v>8.3000000000000007</v>
      </c>
      <c r="J174" s="65">
        <v>0.4</v>
      </c>
      <c r="K174" s="65">
        <v>97</v>
      </c>
      <c r="L174" s="35">
        <v>0.02</v>
      </c>
      <c r="M174" s="35"/>
      <c r="N174" s="35"/>
      <c r="O174" s="35">
        <v>0.2</v>
      </c>
      <c r="P174" s="35">
        <v>12</v>
      </c>
      <c r="Q174" s="35">
        <v>70</v>
      </c>
      <c r="R174" s="35">
        <v>8</v>
      </c>
      <c r="S174" s="35">
        <v>0.9</v>
      </c>
    </row>
    <row r="175" spans="1:19" ht="30.75" customHeight="1">
      <c r="A175" s="68" t="s">
        <v>113</v>
      </c>
      <c r="B175" s="83" t="s">
        <v>145</v>
      </c>
      <c r="C175" s="83"/>
      <c r="D175" s="83"/>
      <c r="E175" s="83"/>
      <c r="F175" s="65" t="s">
        <v>112</v>
      </c>
      <c r="G175" s="67"/>
      <c r="H175" s="67">
        <v>6.56</v>
      </c>
      <c r="I175" s="67">
        <v>7.38</v>
      </c>
      <c r="J175" s="67">
        <v>39.65</v>
      </c>
      <c r="K175" s="65">
        <v>274</v>
      </c>
      <c r="L175" s="35">
        <v>0.08</v>
      </c>
      <c r="M175" s="35"/>
      <c r="N175" s="35">
        <v>32.020000000000003</v>
      </c>
      <c r="O175" s="35">
        <v>0.94</v>
      </c>
      <c r="P175" s="35">
        <v>11.14</v>
      </c>
      <c r="Q175" s="35">
        <v>46.91</v>
      </c>
      <c r="R175" s="35">
        <v>8.27</v>
      </c>
      <c r="S175" s="35">
        <v>0.85</v>
      </c>
    </row>
    <row r="176" spans="1:19" ht="39" customHeight="1">
      <c r="A176" s="38" t="s">
        <v>55</v>
      </c>
      <c r="B176" s="86" t="s">
        <v>81</v>
      </c>
      <c r="C176" s="86"/>
      <c r="D176" s="86"/>
      <c r="E176" s="86"/>
      <c r="F176" s="40" t="s">
        <v>82</v>
      </c>
      <c r="G176" s="48"/>
      <c r="H176" s="5">
        <v>7.0000000000000007E-2</v>
      </c>
      <c r="I176" s="5">
        <v>0.02</v>
      </c>
      <c r="J176" s="5">
        <v>15</v>
      </c>
      <c r="K176" s="5">
        <v>60</v>
      </c>
      <c r="L176" s="20"/>
      <c r="M176" s="20">
        <v>0.03</v>
      </c>
      <c r="N176" s="20"/>
      <c r="O176" s="20"/>
      <c r="P176" s="20">
        <v>11.1</v>
      </c>
      <c r="Q176" s="20">
        <v>3.9</v>
      </c>
      <c r="R176" s="20">
        <v>2.2999999999999998</v>
      </c>
      <c r="S176" s="20">
        <v>0.49</v>
      </c>
    </row>
    <row r="177" spans="1:19">
      <c r="A177" s="68"/>
      <c r="B177" s="68" t="s">
        <v>109</v>
      </c>
      <c r="C177" s="68"/>
      <c r="D177" s="68"/>
      <c r="F177" s="65">
        <v>35</v>
      </c>
      <c r="G177" s="67"/>
      <c r="H177" s="66">
        <v>2.2999999999999998</v>
      </c>
      <c r="I177" s="66">
        <v>0.4</v>
      </c>
      <c r="J177" s="66">
        <v>12.3</v>
      </c>
      <c r="K177" s="65">
        <v>72</v>
      </c>
      <c r="L177" s="35">
        <v>0.04</v>
      </c>
      <c r="M177" s="35"/>
      <c r="N177" s="35"/>
      <c r="O177" s="35">
        <v>0.4</v>
      </c>
      <c r="P177" s="35">
        <v>8.1999999999999993</v>
      </c>
      <c r="Q177" s="35">
        <v>36.9</v>
      </c>
      <c r="R177" s="35">
        <v>11</v>
      </c>
      <c r="S177" s="35">
        <v>0.91</v>
      </c>
    </row>
    <row r="178" spans="1:19">
      <c r="A178" s="64"/>
      <c r="B178" s="64" t="s">
        <v>108</v>
      </c>
      <c r="C178" s="64"/>
      <c r="D178" s="64"/>
      <c r="F178" s="61"/>
      <c r="G178" s="63"/>
      <c r="H178" s="62">
        <f>SUM(H174:H177)</f>
        <v>13.830000000000002</v>
      </c>
      <c r="I178" s="62">
        <f t="shared" ref="I178:S178" si="38">SUM(I174:I177)</f>
        <v>16.099999999999998</v>
      </c>
      <c r="J178" s="62">
        <f t="shared" si="38"/>
        <v>67.349999999999994</v>
      </c>
      <c r="K178" s="62">
        <f t="shared" si="38"/>
        <v>503</v>
      </c>
      <c r="L178" s="62">
        <f t="shared" si="38"/>
        <v>0.14000000000000001</v>
      </c>
      <c r="M178" s="62">
        <f t="shared" si="38"/>
        <v>0.03</v>
      </c>
      <c r="N178" s="62">
        <f t="shared" si="38"/>
        <v>32.020000000000003</v>
      </c>
      <c r="O178" s="62">
        <f t="shared" si="38"/>
        <v>1.54</v>
      </c>
      <c r="P178" s="62">
        <f t="shared" si="38"/>
        <v>42.44</v>
      </c>
      <c r="Q178" s="62">
        <f t="shared" si="38"/>
        <v>157.71</v>
      </c>
      <c r="R178" s="62">
        <f t="shared" si="38"/>
        <v>29.57</v>
      </c>
      <c r="S178" s="62">
        <f t="shared" si="38"/>
        <v>3.1500000000000004</v>
      </c>
    </row>
    <row r="179" spans="1:19">
      <c r="A179" s="4"/>
      <c r="B179" s="1"/>
      <c r="C179" s="1"/>
      <c r="D179" s="2"/>
      <c r="E179" s="11"/>
      <c r="F179" s="11"/>
      <c r="G179" s="8"/>
      <c r="H179" s="5"/>
      <c r="I179" s="5"/>
      <c r="J179" s="5"/>
      <c r="K179" s="5"/>
    </row>
    <row r="180" spans="1:19">
      <c r="A180" s="4"/>
      <c r="B180" s="1"/>
      <c r="C180" s="1"/>
      <c r="D180" s="2"/>
      <c r="E180" s="11"/>
      <c r="F180" s="11"/>
      <c r="G180" s="8"/>
      <c r="H180" s="5"/>
      <c r="I180" s="5"/>
      <c r="J180" s="5"/>
      <c r="K180" s="5"/>
    </row>
    <row r="181" spans="1:19">
      <c r="A181" s="4"/>
      <c r="B181" s="1"/>
      <c r="C181" s="1"/>
      <c r="D181" s="2"/>
      <c r="E181" s="11"/>
      <c r="F181" s="11"/>
      <c r="G181" s="8"/>
      <c r="H181" s="5"/>
      <c r="I181" s="5"/>
      <c r="J181" s="5"/>
      <c r="K181" s="5"/>
    </row>
    <row r="182" spans="1:19">
      <c r="A182" s="4"/>
      <c r="B182" s="1"/>
      <c r="C182" s="1"/>
      <c r="D182" s="2"/>
      <c r="E182" s="11"/>
      <c r="F182" s="11"/>
      <c r="G182" s="8"/>
      <c r="H182" s="5"/>
      <c r="I182" s="5"/>
      <c r="J182" s="5"/>
      <c r="K182" s="5"/>
    </row>
    <row r="183" spans="1:19">
      <c r="A183" s="4"/>
      <c r="B183" s="1"/>
      <c r="C183" s="1"/>
      <c r="D183" s="2"/>
      <c r="E183" s="11"/>
      <c r="F183" s="11"/>
      <c r="G183" s="8"/>
      <c r="H183" s="5"/>
      <c r="I183" s="5"/>
      <c r="J183" s="5"/>
      <c r="K183" s="5"/>
    </row>
    <row r="184" spans="1:19">
      <c r="A184" s="4"/>
      <c r="B184" s="2"/>
      <c r="C184" s="2"/>
      <c r="D184" s="2"/>
      <c r="E184" s="11"/>
      <c r="F184" s="5"/>
      <c r="G184" s="6"/>
      <c r="H184" s="5"/>
      <c r="I184" s="5"/>
      <c r="J184" s="5"/>
      <c r="K184" s="5"/>
    </row>
    <row r="185" spans="1:19">
      <c r="A185" s="4"/>
      <c r="B185" s="2"/>
      <c r="C185" s="2"/>
      <c r="D185" s="2"/>
      <c r="E185" s="2"/>
      <c r="F185" s="60"/>
      <c r="G185" s="6"/>
      <c r="H185" s="5"/>
      <c r="I185" s="5"/>
      <c r="J185" s="5"/>
      <c r="K185" s="5"/>
    </row>
    <row r="186" spans="1:19">
      <c r="A186" s="4"/>
      <c r="B186" s="2"/>
      <c r="C186" s="2"/>
      <c r="D186" s="2"/>
      <c r="E186" s="2"/>
      <c r="F186" s="60"/>
      <c r="G186" s="6"/>
      <c r="H186" s="5"/>
      <c r="I186" s="9"/>
      <c r="J186" s="9"/>
      <c r="K186" s="10"/>
    </row>
  </sheetData>
  <mergeCells count="21">
    <mergeCell ref="B176:E176"/>
    <mergeCell ref="B104:E104"/>
    <mergeCell ref="B113:E113"/>
    <mergeCell ref="B126:E126"/>
    <mergeCell ref="B129:E129"/>
    <mergeCell ref="B132:E132"/>
    <mergeCell ref="B139:E139"/>
    <mergeCell ref="B175:E175"/>
    <mergeCell ref="B120:E120"/>
    <mergeCell ref="B148:E148"/>
    <mergeCell ref="B121:E121"/>
    <mergeCell ref="A2:K2"/>
    <mergeCell ref="A3:K3"/>
    <mergeCell ref="B91:D91"/>
    <mergeCell ref="B90:E90"/>
    <mergeCell ref="B39:E39"/>
    <mergeCell ref="B9:E9"/>
    <mergeCell ref="B13:E13"/>
    <mergeCell ref="B72:E72"/>
    <mergeCell ref="B31:E31"/>
    <mergeCell ref="B62:D62"/>
  </mergeCells>
  <pageMargins left="0" right="0" top="0.74803149606299213" bottom="0.74803149606299213" header="0.31496062992125984" footer="0.31496062992125984"/>
  <pageSetup paperSize="9" fitToHeight="0" orientation="landscape" r:id="rId1"/>
  <rowBreaks count="2" manualBreakCount="2">
    <brk id="118" max="19" man="1"/>
    <brk id="149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106</vt:lpstr>
      <vt:lpstr>'106'!Область_печати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2021-06-21T13:31:49Z</dcterms:modified>
</cp:coreProperties>
</file>